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6320" yWindow="-12585" windowWidth="16440" windowHeight="22905"/>
  </bookViews>
  <sheets>
    <sheet name="총괄표" sheetId="1" r:id="rId1"/>
    <sheet name="수입부(2026년1차추경예산)" sheetId="2" r:id="rId2"/>
    <sheet name="지출부(2026년1차추경예산)" sheetId="3" r:id="rId3"/>
  </sheets>
  <definedNames>
    <definedName name="_xlnm.Print_Area" localSheetId="1">'수입부(2026년1차추경예산)'!$A$2:$H$29</definedName>
    <definedName name="_xlnm.Print_Area" localSheetId="2">'지출부(2026년1차추경예산)'!$A$2:$H$66</definedName>
  </definedNames>
  <calcPr calcId="162913"/>
</workbook>
</file>

<file path=xl/calcChain.xml><?xml version="1.0" encoding="utf-8"?>
<calcChain xmlns="http://schemas.openxmlformats.org/spreadsheetml/2006/main">
  <c r="E49" i="3" l="1"/>
  <c r="G65" i="3"/>
  <c r="F65" i="3"/>
  <c r="E65" i="3"/>
  <c r="G64" i="3"/>
  <c r="G63" i="3"/>
  <c r="F63" i="3"/>
  <c r="E63" i="3"/>
  <c r="G62" i="3"/>
  <c r="G61" i="3"/>
  <c r="G60" i="3"/>
  <c r="G59" i="3"/>
  <c r="F59" i="3"/>
  <c r="E59" i="3"/>
  <c r="G58" i="3"/>
  <c r="F56" i="3"/>
  <c r="E56" i="3"/>
  <c r="G55" i="3"/>
  <c r="G56" i="3" s="1"/>
  <c r="F54" i="3"/>
  <c r="E54" i="3"/>
  <c r="G53" i="3"/>
  <c r="G51" i="3"/>
  <c r="G50" i="3"/>
  <c r="G54" i="3" s="1"/>
  <c r="F49" i="3"/>
  <c r="G48" i="3"/>
  <c r="G47" i="3"/>
  <c r="F46" i="3"/>
  <c r="E46" i="3"/>
  <c r="G45" i="3"/>
  <c r="G44" i="3"/>
  <c r="G46" i="3" s="1"/>
  <c r="G49" i="3" s="1"/>
  <c r="E42" i="3"/>
  <c r="F41" i="3"/>
  <c r="F42" i="3" s="1"/>
  <c r="E41" i="3"/>
  <c r="G40" i="3"/>
  <c r="G39" i="3"/>
  <c r="G38" i="3"/>
  <c r="G41" i="3" s="1"/>
  <c r="G42" i="3" s="1"/>
  <c r="G37" i="3"/>
  <c r="G36" i="3"/>
  <c r="F35" i="3"/>
  <c r="E35" i="3"/>
  <c r="G34" i="3"/>
  <c r="G33" i="3"/>
  <c r="G32" i="3"/>
  <c r="G35" i="3" s="1"/>
  <c r="F30" i="3"/>
  <c r="E30" i="3"/>
  <c r="G29" i="3"/>
  <c r="G28" i="3"/>
  <c r="G30" i="3" s="1"/>
  <c r="G27" i="3"/>
  <c r="G26" i="3"/>
  <c r="F25" i="3"/>
  <c r="E25" i="3"/>
  <c r="G24" i="3"/>
  <c r="G22" i="3"/>
  <c r="G25" i="3" s="1"/>
  <c r="F21" i="3"/>
  <c r="E21" i="3"/>
  <c r="G18" i="3"/>
  <c r="G17" i="3"/>
  <c r="G21" i="3" s="1"/>
  <c r="G16" i="3"/>
  <c r="G15" i="3"/>
  <c r="F14" i="3"/>
  <c r="F31" i="3" s="1"/>
  <c r="F43" i="3" s="1"/>
  <c r="E14" i="3"/>
  <c r="G13" i="3"/>
  <c r="G12" i="3"/>
  <c r="G14" i="3" s="1"/>
  <c r="F11" i="3"/>
  <c r="E11" i="3"/>
  <c r="E31" i="3" s="1"/>
  <c r="E43" i="3" s="1"/>
  <c r="G10" i="3"/>
  <c r="G9" i="3"/>
  <c r="G11" i="3" s="1"/>
  <c r="G8" i="3"/>
  <c r="G7" i="3"/>
  <c r="G28" i="2"/>
  <c r="F28" i="2"/>
  <c r="E28" i="2"/>
  <c r="G27" i="2"/>
  <c r="G26" i="2"/>
  <c r="F26" i="2"/>
  <c r="E26" i="2"/>
  <c r="G25" i="2"/>
  <c r="G24" i="2"/>
  <c r="F24" i="2"/>
  <c r="E24" i="2"/>
  <c r="G23" i="2"/>
  <c r="F21" i="2"/>
  <c r="E21" i="2"/>
  <c r="G20" i="2"/>
  <c r="G21" i="2" s="1"/>
  <c r="F19" i="2"/>
  <c r="G19" i="2" s="1"/>
  <c r="E19" i="2"/>
  <c r="G18" i="2"/>
  <c r="G17" i="2"/>
  <c r="G16" i="2"/>
  <c r="G15" i="2"/>
  <c r="G14" i="2"/>
  <c r="F14" i="2"/>
  <c r="E14" i="2"/>
  <c r="G13" i="2"/>
  <c r="G12" i="2"/>
  <c r="G11" i="2"/>
  <c r="F10" i="2"/>
  <c r="F22" i="2" s="1"/>
  <c r="F29" i="2" s="1"/>
  <c r="E10" i="2"/>
  <c r="E22" i="2" s="1"/>
  <c r="E29" i="2" s="1"/>
  <c r="G9" i="2"/>
  <c r="G8" i="2"/>
  <c r="G10" i="2" s="1"/>
  <c r="G7" i="2"/>
  <c r="J19" i="1"/>
  <c r="K19" i="1" s="1"/>
  <c r="I19" i="1"/>
  <c r="E19" i="1"/>
  <c r="D19" i="1"/>
  <c r="K18" i="1"/>
  <c r="K17" i="1"/>
  <c r="K16" i="1"/>
  <c r="K15" i="1"/>
  <c r="K14" i="1"/>
  <c r="K13" i="1"/>
  <c r="K12" i="1"/>
  <c r="K11" i="1"/>
  <c r="K10" i="1"/>
  <c r="K9" i="1"/>
  <c r="F9" i="1"/>
  <c r="K8" i="1"/>
  <c r="F8" i="1"/>
  <c r="K7" i="1"/>
  <c r="F7" i="1"/>
  <c r="K6" i="1"/>
  <c r="F6" i="1"/>
  <c r="F19" i="1" s="1"/>
  <c r="G31" i="3" l="1"/>
  <c r="G43" i="3" s="1"/>
  <c r="G57" i="3" s="1"/>
  <c r="G66" i="3" s="1"/>
  <c r="G22" i="2"/>
  <c r="G29" i="2" s="1"/>
  <c r="E57" i="3"/>
  <c r="E66" i="3" s="1"/>
  <c r="F57" i="3"/>
  <c r="F66" i="3" s="1"/>
</calcChain>
</file>

<file path=xl/sharedStrings.xml><?xml version="1.0" encoding="utf-8"?>
<sst xmlns="http://schemas.openxmlformats.org/spreadsheetml/2006/main" count="205" uniqueCount="133">
  <si>
    <t>이자등 잡지출</t>
  </si>
  <si>
    <t xml:space="preserve">창원시마산가족센터                                                                                                                            </t>
  </si>
  <si>
    <t>‘26년 보조금 확정내시에 따른 감액</t>
  </si>
  <si>
    <t>2026년 추경예산(1차) 수입부</t>
  </si>
  <si>
    <t>2026년 추경예산(1차) 총괄표</t>
  </si>
  <si>
    <t>후원금수입  소계</t>
  </si>
  <si>
    <t>사업수익  소계</t>
  </si>
  <si>
    <t>언어발달지원사업</t>
  </si>
  <si>
    <t>방문교육지도사급식비</t>
  </si>
  <si>
    <t>결혼이민자역량강화</t>
  </si>
  <si>
    <t>가족끼리행복캠프</t>
  </si>
  <si>
    <t>증감액(B-A)</t>
  </si>
  <si>
    <t>방문지도사교육활동수당</t>
  </si>
  <si>
    <t>방문교육
본인부담금</t>
  </si>
  <si>
    <t>추경예산(1차)B</t>
  </si>
  <si>
    <t>방문교육본인부담금</t>
  </si>
  <si>
    <t>업무추진비 소계</t>
  </si>
  <si>
    <t>맞춤형복지포인트지원</t>
  </si>
  <si>
    <t>가족끼리 행복캠프</t>
  </si>
  <si>
    <t>본예산(2026년)A</t>
  </si>
  <si>
    <t>보조금수입  소계</t>
  </si>
  <si>
    <t>결혼이민자 인턴채용</t>
  </si>
  <si>
    <t xml:space="preserve">( 단위 : 원)  </t>
  </si>
  <si>
    <t>수용비 및 수수료</t>
  </si>
  <si>
    <t>결혼이민자
인턴채용</t>
  </si>
  <si>
    <t>공동육아나눔터운영</t>
  </si>
  <si>
    <t>종사자자격수당지원</t>
  </si>
  <si>
    <t>공동육아
나눔터운영</t>
  </si>
  <si>
    <t xml:space="preserve">창원시마산가족센터  </t>
  </si>
  <si>
    <t>보조금사업 소계</t>
  </si>
  <si>
    <t>시도 보조금 소계</t>
  </si>
  <si>
    <t>기타예금이자수입</t>
  </si>
  <si>
    <t>국고보조금 소계</t>
  </si>
  <si>
    <t xml:space="preserve">( 단위 : 원)   </t>
  </si>
  <si>
    <t>다문화가족지원
특성화사업운영</t>
  </si>
  <si>
    <t>총          계</t>
  </si>
  <si>
    <t>결혼이민자
역량강화사업비</t>
  </si>
  <si>
    <t>보조금 등 결산이자 감액</t>
  </si>
  <si>
    <t>사업
수익</t>
  </si>
  <si>
    <t>후원사업비</t>
  </si>
  <si>
    <t>잡수입  소계</t>
  </si>
  <si>
    <t>재산조성비</t>
  </si>
  <si>
    <t>업무추진비</t>
  </si>
  <si>
    <t>기관운영비</t>
  </si>
  <si>
    <t>산출근거</t>
  </si>
  <si>
    <t>과   목</t>
  </si>
  <si>
    <t>가족생활</t>
  </si>
  <si>
    <t>기타운영비</t>
  </si>
  <si>
    <t>지역공동체</t>
  </si>
  <si>
    <t>결연후원사업비</t>
  </si>
  <si>
    <t>자산취득비</t>
  </si>
  <si>
    <t>특성화사업운영</t>
  </si>
  <si>
    <t>공공요금</t>
  </si>
  <si>
    <t>가족센터운영</t>
  </si>
  <si>
    <t>방문교육사업비</t>
  </si>
  <si>
    <t>운영비 소계</t>
  </si>
  <si>
    <t>외부지원사업</t>
  </si>
  <si>
    <t>가족관계</t>
  </si>
  <si>
    <t>인건비 소계</t>
  </si>
  <si>
    <t>사
업
비</t>
  </si>
  <si>
    <t>제세공과금</t>
  </si>
  <si>
    <t>가족돌봄</t>
  </si>
  <si>
    <t>사업비 소계</t>
  </si>
  <si>
    <t>시설장비유지비</t>
  </si>
  <si>
    <t>시설비 소계</t>
  </si>
  <si>
    <t>인
건
비</t>
  </si>
  <si>
    <t>퇴직적립금</t>
  </si>
  <si>
    <t>운
영
비</t>
  </si>
  <si>
    <t>종사자수당지원</t>
  </si>
  <si>
    <t>후원
사업</t>
  </si>
  <si>
    <t>외부지원사업비</t>
  </si>
  <si>
    <t>시
설
비</t>
  </si>
  <si>
    <t>수익수입 소계</t>
  </si>
  <si>
    <t>업무
추진비</t>
  </si>
  <si>
    <t>잡지출 소계</t>
  </si>
  <si>
    <t>후원금
수입</t>
  </si>
  <si>
    <t>후원사업 소계</t>
  </si>
  <si>
    <t>시도
보조금</t>
  </si>
  <si>
    <t>보조금
수입</t>
  </si>
  <si>
    <t>사업수익</t>
  </si>
  <si>
    <t>국고
보조금</t>
  </si>
  <si>
    <t>지정후원금</t>
  </si>
  <si>
    <t>사회보험부담금</t>
  </si>
  <si>
    <t>기타
보조금</t>
  </si>
  <si>
    <t>시군구
보조금</t>
  </si>
  <si>
    <t>목</t>
  </si>
  <si>
    <t>제수당</t>
  </si>
  <si>
    <t>총계</t>
  </si>
  <si>
    <t>소 계</t>
  </si>
  <si>
    <t>회의비</t>
  </si>
  <si>
    <t>항</t>
  </si>
  <si>
    <t>사무비</t>
  </si>
  <si>
    <t>급여</t>
  </si>
  <si>
    <t>세출</t>
  </si>
  <si>
    <t>사업비</t>
  </si>
  <si>
    <t>과목</t>
  </si>
  <si>
    <t>운영비</t>
  </si>
  <si>
    <t>차량비</t>
  </si>
  <si>
    <t>보조금</t>
  </si>
  <si>
    <t>잡수입</t>
  </si>
  <si>
    <t>여비</t>
  </si>
  <si>
    <t>관</t>
  </si>
  <si>
    <t>잡지출</t>
  </si>
  <si>
    <t>후원금</t>
  </si>
  <si>
    <t>인건비</t>
  </si>
  <si>
    <t>합계</t>
  </si>
  <si>
    <t>시설비</t>
  </si>
  <si>
    <t>세입</t>
  </si>
  <si>
    <t>예산액</t>
  </si>
  <si>
    <t>수용비</t>
  </si>
  <si>
    <t>소계</t>
  </si>
  <si>
    <t>번호</t>
  </si>
  <si>
    <t>지원후원사업</t>
  </si>
  <si>
    <t>제수당(시간외근무수당 등) 감액</t>
    <phoneticPr fontId="13" type="noConversion"/>
  </si>
  <si>
    <t>종사자 보수 증가에 따른 증액</t>
    <phoneticPr fontId="13" type="noConversion"/>
  </si>
  <si>
    <t>수용비 등 증액</t>
    <phoneticPr fontId="13" type="noConversion"/>
  </si>
  <si>
    <t>수용비 증액</t>
    <phoneticPr fontId="13" type="noConversion"/>
  </si>
  <si>
    <t>‘26년보조금 확정내시에 따른 감액</t>
    <phoneticPr fontId="13" type="noConversion"/>
  </si>
  <si>
    <t>보조금 등 결산이자 감액</t>
    <phoneticPr fontId="13" type="noConversion"/>
  </si>
  <si>
    <t>‘26년 종사자 호봉 기준표 적용</t>
    <phoneticPr fontId="13" type="noConversion"/>
  </si>
  <si>
    <t>종사자 중도 입·퇴사에 따름</t>
    <phoneticPr fontId="13" type="noConversion"/>
  </si>
  <si>
    <t>인턴 무급휴가 사용에 따름</t>
    <phoneticPr fontId="13" type="noConversion"/>
  </si>
  <si>
    <t xml:space="preserve">창원시마산가족센터                                                                                                                                                                                           </t>
    <phoneticPr fontId="13" type="noConversion"/>
  </si>
  <si>
    <t xml:space="preserve">( 단위 : 원) </t>
    <phoneticPr fontId="13" type="noConversion"/>
  </si>
  <si>
    <t>시군구 보조금 소계</t>
    <phoneticPr fontId="13" type="noConversion"/>
  </si>
  <si>
    <t>기타 보조금 소계</t>
    <phoneticPr fontId="13" type="noConversion"/>
  </si>
  <si>
    <t>홍보비 세목신설, 사업비-부모교육(3회기→6회기)</t>
    <phoneticPr fontId="13" type="noConversion"/>
  </si>
  <si>
    <t>신규언발 3월 채용</t>
    <phoneticPr fontId="13" type="noConversion"/>
  </si>
  <si>
    <t>가족센터운영사업비</t>
    <phoneticPr fontId="13" type="noConversion"/>
  </si>
  <si>
    <t>공동육아
나눔터운영사업비</t>
    <phoneticPr fontId="13" type="noConversion"/>
  </si>
  <si>
    <t>자녀언어발달지원사업</t>
    <phoneticPr fontId="13" type="noConversion"/>
  </si>
  <si>
    <t>기준일 : 2026.03.26.</t>
    <phoneticPr fontId="13" type="noConversion"/>
  </si>
  <si>
    <t>2026년 추경예산(1차) 지출부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</si>
</sst>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4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2"/>
      <color rgb="FF000000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1"/>
      <color rgb="FF000000"/>
      <name val="나눔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24"/>
      <color rgb="FF000000"/>
      <name val="나눔고딕"/>
      <family val="3"/>
      <charset val="129"/>
    </font>
    <font>
      <b/>
      <sz val="13"/>
      <color rgb="FF000000"/>
      <name val="나눔고딕"/>
      <family val="3"/>
      <charset val="129"/>
    </font>
    <font>
      <b/>
      <sz val="13"/>
      <color rgb="FF000000"/>
      <name val="맑은 고딕"/>
      <family val="3"/>
      <charset val="129"/>
    </font>
    <font>
      <b/>
      <sz val="11"/>
      <color rgb="FF000000"/>
      <name val="나눔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12" fillId="0" borderId="0">
      <alignment vertical="center"/>
    </xf>
    <xf numFmtId="0" fontId="1" fillId="0" borderId="0"/>
  </cellStyleXfs>
  <cellXfs count="226">
    <xf numFmtId="0" fontId="0" fillId="0" borderId="0" xfId="0">
      <alignment vertical="center"/>
    </xf>
    <xf numFmtId="3" fontId="2" fillId="0" borderId="1" xfId="2" applyNumberFormat="1" applyFont="1" applyBorder="1" applyAlignment="1">
      <alignment horizontal="right" vertical="center"/>
    </xf>
    <xf numFmtId="3" fontId="2" fillId="0" borderId="2" xfId="2" applyNumberFormat="1" applyFont="1" applyBorder="1" applyAlignment="1">
      <alignment horizontal="center" vertical="center" shrinkToFit="1"/>
    </xf>
    <xf numFmtId="3" fontId="2" fillId="0" borderId="3" xfId="2" applyNumberFormat="1" applyFont="1" applyBorder="1" applyAlignment="1">
      <alignment horizontal="right" vertical="center"/>
    </xf>
    <xf numFmtId="3" fontId="2" fillId="0" borderId="4" xfId="2" applyNumberFormat="1" applyFont="1" applyBorder="1" applyAlignment="1">
      <alignment horizontal="center" vertical="center" shrinkToFit="1"/>
    </xf>
    <xf numFmtId="3" fontId="3" fillId="0" borderId="3" xfId="2" applyNumberFormat="1" applyFont="1" applyBorder="1" applyAlignment="1">
      <alignment horizontal="right" vertical="center"/>
    </xf>
    <xf numFmtId="3" fontId="3" fillId="0" borderId="4" xfId="2" applyNumberFormat="1" applyFont="1" applyBorder="1" applyAlignment="1">
      <alignment horizontal="center" vertical="center" shrinkToFit="1"/>
    </xf>
    <xf numFmtId="3" fontId="2" fillId="0" borderId="5" xfId="2" applyNumberFormat="1" applyFont="1" applyBorder="1" applyAlignment="1">
      <alignment horizontal="right" vertical="center"/>
    </xf>
    <xf numFmtId="3" fontId="2" fillId="0" borderId="6" xfId="2" applyNumberFormat="1" applyFont="1" applyBorder="1" applyAlignment="1">
      <alignment horizontal="center" vertical="center" shrinkToFit="1"/>
    </xf>
    <xf numFmtId="3" fontId="3" fillId="0" borderId="7" xfId="2" applyNumberFormat="1" applyFont="1" applyBorder="1" applyAlignment="1">
      <alignment horizontal="right" vertical="center"/>
    </xf>
    <xf numFmtId="3" fontId="2" fillId="0" borderId="8" xfId="2" applyNumberFormat="1" applyFont="1" applyBorder="1" applyAlignment="1">
      <alignment horizontal="center" vertical="center" shrinkToFit="1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 shrinkToFit="1"/>
    </xf>
    <xf numFmtId="3" fontId="2" fillId="0" borderId="0" xfId="2" applyNumberFormat="1" applyFont="1" applyAlignment="1">
      <alignment horizontal="right" vertical="center"/>
    </xf>
    <xf numFmtId="3" fontId="2" fillId="0" borderId="0" xfId="2" applyNumberFormat="1" applyFont="1" applyAlignment="1">
      <alignment horizontal="center" vertical="center" shrinkToFit="1"/>
    </xf>
    <xf numFmtId="0" fontId="3" fillId="0" borderId="0" xfId="2" applyFont="1" applyAlignment="1">
      <alignment vertical="center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center" vertical="center" shrinkToFit="1"/>
    </xf>
    <xf numFmtId="176" fontId="2" fillId="0" borderId="0" xfId="2" applyNumberFormat="1" applyFont="1" applyAlignment="1">
      <alignment horizontal="right" vertical="center" shrinkToFit="1"/>
    </xf>
    <xf numFmtId="0" fontId="2" fillId="0" borderId="0" xfId="2" applyFont="1" applyAlignment="1">
      <alignment vertical="center" shrinkToFit="1"/>
    </xf>
    <xf numFmtId="0" fontId="2" fillId="0" borderId="0" xfId="2" applyFont="1" applyAlignment="1">
      <alignment horizontal="center" vertical="center" shrinkToFit="1"/>
    </xf>
    <xf numFmtId="0" fontId="3" fillId="0" borderId="0" xfId="2" applyFont="1" applyAlignment="1">
      <alignment horizontal="center" vertical="center" shrinkToFit="1"/>
    </xf>
    <xf numFmtId="176" fontId="3" fillId="0" borderId="0" xfId="2" applyNumberFormat="1" applyFont="1" applyAlignment="1">
      <alignment horizontal="right" vertical="center" shrinkToFit="1"/>
    </xf>
    <xf numFmtId="0" fontId="4" fillId="0" borderId="0" xfId="2" applyFont="1" applyAlignment="1">
      <alignment vertical="center" wrapText="1" shrinkToFit="1"/>
    </xf>
    <xf numFmtId="0" fontId="5" fillId="0" borderId="0" xfId="2" applyFont="1" applyAlignment="1">
      <alignment vertical="center" wrapText="1" shrinkToFit="1"/>
    </xf>
    <xf numFmtId="3" fontId="2" fillId="0" borderId="9" xfId="2" applyNumberFormat="1" applyFont="1" applyBorder="1" applyAlignment="1">
      <alignment horizontal="center" vertical="center" shrinkToFit="1"/>
    </xf>
    <xf numFmtId="3" fontId="2" fillId="0" borderId="10" xfId="2" applyNumberFormat="1" applyFont="1" applyBorder="1" applyAlignment="1">
      <alignment horizontal="right" vertical="center"/>
    </xf>
    <xf numFmtId="0" fontId="2" fillId="0" borderId="11" xfId="2" applyFont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3" fontId="2" fillId="0" borderId="4" xfId="2" applyNumberFormat="1" applyFont="1" applyBorder="1" applyAlignment="1">
      <alignment horizontal="center" vertical="center" wrapText="1" shrinkToFi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 shrinkToFit="1"/>
    </xf>
    <xf numFmtId="3" fontId="6" fillId="3" borderId="13" xfId="2" applyNumberFormat="1" applyFont="1" applyFill="1" applyBorder="1" applyAlignment="1">
      <alignment horizontal="center" vertical="center" wrapText="1"/>
    </xf>
    <xf numFmtId="3" fontId="6" fillId="3" borderId="14" xfId="2" applyNumberFormat="1" applyFont="1" applyFill="1" applyBorder="1" applyAlignment="1">
      <alignment horizontal="center" vertical="center"/>
    </xf>
    <xf numFmtId="3" fontId="6" fillId="3" borderId="15" xfId="2" applyNumberFormat="1" applyFont="1" applyFill="1" applyBorder="1" applyAlignment="1">
      <alignment horizontal="center" vertical="center"/>
    </xf>
    <xf numFmtId="3" fontId="6" fillId="3" borderId="13" xfId="2" applyNumberFormat="1" applyFont="1" applyFill="1" applyBorder="1" applyAlignment="1">
      <alignment horizontal="center" vertical="center" shrinkToFit="1"/>
    </xf>
    <xf numFmtId="0" fontId="6" fillId="3" borderId="14" xfId="0" applyFont="1" applyFill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41" fontId="7" fillId="0" borderId="5" xfId="1" applyFont="1" applyBorder="1" applyAlignment="1">
      <alignment horizontal="center" vertical="center"/>
    </xf>
    <xf numFmtId="176" fontId="7" fillId="0" borderId="6" xfId="1" applyNumberFormat="1" applyFont="1" applyBorder="1" applyAlignment="1">
      <alignment horizontal="right" vertical="center"/>
    </xf>
    <xf numFmtId="0" fontId="7" fillId="0" borderId="17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41" fontId="7" fillId="0" borderId="3" xfId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41" fontId="6" fillId="0" borderId="3" xfId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 shrinkToFit="1"/>
    </xf>
    <xf numFmtId="41" fontId="7" fillId="0" borderId="3" xfId="1" applyFont="1" applyBorder="1" applyAlignment="1">
      <alignment horizontal="center" vertical="center" wrapText="1" shrinkToFit="1"/>
    </xf>
    <xf numFmtId="41" fontId="7" fillId="0" borderId="3" xfId="1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41" fontId="7" fillId="0" borderId="3" xfId="1" applyFont="1" applyBorder="1" applyAlignment="1">
      <alignment horizontal="center" vertical="center" shrinkToFit="1"/>
    </xf>
    <xf numFmtId="41" fontId="6" fillId="0" borderId="3" xfId="1" applyFont="1" applyBorder="1" applyAlignment="1">
      <alignment horizontal="center" vertical="center" shrinkToFit="1"/>
    </xf>
    <xf numFmtId="41" fontId="6" fillId="3" borderId="18" xfId="1" applyFont="1" applyFill="1" applyBorder="1" applyAlignment="1">
      <alignment horizontal="center" vertical="center" shrinkToFit="1"/>
    </xf>
    <xf numFmtId="41" fontId="6" fillId="3" borderId="18" xfId="1" applyFont="1" applyFill="1" applyBorder="1" applyAlignment="1">
      <alignment horizontal="center" vertical="center"/>
    </xf>
    <xf numFmtId="176" fontId="6" fillId="3" borderId="19" xfId="1" applyNumberFormat="1" applyFont="1" applyFill="1" applyBorder="1" applyAlignment="1">
      <alignment horizontal="right" vertical="center"/>
    </xf>
    <xf numFmtId="3" fontId="3" fillId="0" borderId="10" xfId="2" applyNumberFormat="1" applyFont="1" applyBorder="1" applyAlignment="1">
      <alignment horizontal="right" vertical="center"/>
    </xf>
    <xf numFmtId="0" fontId="3" fillId="0" borderId="20" xfId="2" applyFont="1" applyBorder="1" applyAlignment="1">
      <alignment horizontal="center" vertical="center" shrinkToFit="1"/>
    </xf>
    <xf numFmtId="3" fontId="3" fillId="0" borderId="21" xfId="2" applyNumberFormat="1" applyFont="1" applyBorder="1" applyAlignment="1">
      <alignment horizontal="right" vertical="center"/>
    </xf>
    <xf numFmtId="3" fontId="3" fillId="0" borderId="22" xfId="2" applyNumberFormat="1" applyFont="1" applyBorder="1" applyAlignment="1">
      <alignment horizontal="center" vertical="center" shrinkToFit="1"/>
    </xf>
    <xf numFmtId="0" fontId="0" fillId="0" borderId="23" xfId="2" applyFont="1" applyBorder="1" applyAlignment="1">
      <alignment horizontal="center" vertical="center" shrinkToFit="1"/>
    </xf>
    <xf numFmtId="0" fontId="0" fillId="0" borderId="24" xfId="2" applyFont="1" applyBorder="1" applyAlignment="1">
      <alignment horizontal="center" vertical="center" shrinkToFit="1"/>
    </xf>
    <xf numFmtId="0" fontId="3" fillId="3" borderId="13" xfId="2" applyFont="1" applyFill="1" applyBorder="1" applyAlignment="1">
      <alignment horizontal="center" vertical="center" shrinkToFit="1"/>
    </xf>
    <xf numFmtId="0" fontId="3" fillId="3" borderId="15" xfId="2" applyFont="1" applyFill="1" applyBorder="1" applyAlignment="1">
      <alignment horizontal="center" vertical="center" shrinkToFit="1"/>
    </xf>
    <xf numFmtId="3" fontId="3" fillId="3" borderId="7" xfId="2" applyNumberFormat="1" applyFont="1" applyFill="1" applyBorder="1" applyAlignment="1">
      <alignment horizontal="right" vertical="center"/>
    </xf>
    <xf numFmtId="3" fontId="3" fillId="3" borderId="25" xfId="2" applyNumberFormat="1" applyFont="1" applyFill="1" applyBorder="1" applyAlignment="1">
      <alignment horizontal="center" vertical="center" shrinkToFit="1"/>
    </xf>
    <xf numFmtId="3" fontId="2" fillId="3" borderId="25" xfId="2" applyNumberFormat="1" applyFont="1" applyFill="1" applyBorder="1" applyAlignment="1">
      <alignment horizontal="center" vertical="center" shrinkToFit="1"/>
    </xf>
    <xf numFmtId="3" fontId="3" fillId="3" borderId="18" xfId="2" applyNumberFormat="1" applyFont="1" applyFill="1" applyBorder="1" applyAlignment="1">
      <alignment horizontal="right" vertical="center"/>
    </xf>
    <xf numFmtId="3" fontId="2" fillId="3" borderId="19" xfId="2" applyNumberFormat="1" applyFont="1" applyFill="1" applyBorder="1" applyAlignment="1">
      <alignment horizontal="center" vertical="center" shrinkToFit="1"/>
    </xf>
    <xf numFmtId="3" fontId="3" fillId="3" borderId="3" xfId="2" applyNumberFormat="1" applyFont="1" applyFill="1" applyBorder="1" applyAlignment="1">
      <alignment horizontal="right" vertical="center"/>
    </xf>
    <xf numFmtId="3" fontId="3" fillId="3" borderId="4" xfId="2" applyNumberFormat="1" applyFont="1" applyFill="1" applyBorder="1" applyAlignment="1">
      <alignment horizontal="center" vertical="center" shrinkToFit="1"/>
    </xf>
    <xf numFmtId="3" fontId="3" fillId="3" borderId="19" xfId="2" applyNumberFormat="1" applyFont="1" applyFill="1" applyBorder="1" applyAlignment="1">
      <alignment horizontal="center" vertical="center" shrinkToFit="1"/>
    </xf>
    <xf numFmtId="3" fontId="3" fillId="3" borderId="25" xfId="2" applyNumberFormat="1" applyFont="1" applyFill="1" applyBorder="1" applyAlignment="1">
      <alignment horizontal="right" vertical="center"/>
    </xf>
    <xf numFmtId="0" fontId="2" fillId="0" borderId="3" xfId="2" applyFont="1" applyBorder="1" applyAlignment="1">
      <alignment horizontal="center" vertical="center"/>
    </xf>
    <xf numFmtId="3" fontId="0" fillId="0" borderId="0" xfId="0" applyNumberFormat="1">
      <alignment vertical="center"/>
    </xf>
    <xf numFmtId="0" fontId="2" fillId="0" borderId="1" xfId="2" applyFont="1" applyBorder="1" applyAlignment="1">
      <alignment horizontal="center" vertical="center" wrapText="1" shrinkToFit="1"/>
    </xf>
    <xf numFmtId="0" fontId="2" fillId="0" borderId="5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 shrinkToFit="1"/>
    </xf>
    <xf numFmtId="0" fontId="2" fillId="0" borderId="26" xfId="2" applyFont="1" applyBorder="1" applyAlignment="1">
      <alignment horizontal="center" vertical="center" wrapText="1" shrinkToFit="1"/>
    </xf>
    <xf numFmtId="0" fontId="3" fillId="0" borderId="3" xfId="2" applyFont="1" applyBorder="1" applyAlignment="1">
      <alignment horizontal="center" vertical="center"/>
    </xf>
    <xf numFmtId="3" fontId="2" fillId="0" borderId="26" xfId="2" applyNumberFormat="1" applyFont="1" applyBorder="1" applyAlignment="1">
      <alignment horizontal="right" vertical="center"/>
    </xf>
    <xf numFmtId="3" fontId="2" fillId="0" borderId="27" xfId="2" applyNumberFormat="1" applyFont="1" applyBorder="1" applyAlignment="1">
      <alignment horizontal="right" vertical="center"/>
    </xf>
    <xf numFmtId="3" fontId="2" fillId="0" borderId="28" xfId="2" applyNumberFormat="1" applyFont="1" applyBorder="1" applyAlignment="1">
      <alignment horizontal="center" vertical="center" shrinkToFit="1"/>
    </xf>
    <xf numFmtId="0" fontId="3" fillId="0" borderId="7" xfId="2" applyFont="1" applyBorder="1" applyAlignment="1">
      <alignment horizontal="center" vertical="center" wrapText="1" shrinkToFit="1"/>
    </xf>
    <xf numFmtId="3" fontId="3" fillId="0" borderId="25" xfId="2" applyNumberFormat="1" applyFont="1" applyBorder="1" applyAlignment="1">
      <alignment horizontal="center" vertical="center" shrinkToFit="1"/>
    </xf>
    <xf numFmtId="41" fontId="7" fillId="0" borderId="6" xfId="1" applyFont="1" applyBorder="1" applyAlignment="1">
      <alignment horizontal="center" vertical="center"/>
    </xf>
    <xf numFmtId="3" fontId="7" fillId="0" borderId="5" xfId="2" applyNumberFormat="1" applyFont="1" applyBorder="1" applyAlignment="1">
      <alignment horizontal="center" vertical="center" shrinkToFit="1"/>
    </xf>
    <xf numFmtId="3" fontId="7" fillId="0" borderId="3" xfId="2" applyNumberFormat="1" applyFont="1" applyBorder="1" applyAlignment="1">
      <alignment horizontal="center" vertical="center" shrinkToFit="1"/>
    </xf>
    <xf numFmtId="41" fontId="6" fillId="0" borderId="4" xfId="1" applyFont="1" applyBorder="1" applyAlignment="1">
      <alignment horizontal="center" vertical="center"/>
    </xf>
    <xf numFmtId="3" fontId="7" fillId="0" borderId="3" xfId="2" applyNumberFormat="1" applyFont="1" applyBorder="1" applyAlignment="1">
      <alignment horizontal="center" vertical="center" wrapText="1" shrinkToFit="1"/>
    </xf>
    <xf numFmtId="41" fontId="7" fillId="0" borderId="4" xfId="1" applyFont="1" applyBorder="1" applyAlignment="1">
      <alignment horizontal="center" vertical="center" shrinkToFit="1"/>
    </xf>
    <xf numFmtId="3" fontId="0" fillId="0" borderId="3" xfId="2" applyNumberFormat="1" applyFont="1" applyBorder="1" applyAlignment="1">
      <alignment horizontal="center" vertical="center" wrapText="1" shrinkToFit="1"/>
    </xf>
    <xf numFmtId="41" fontId="6" fillId="0" borderId="4" xfId="1" applyFont="1" applyBorder="1" applyAlignment="1">
      <alignment horizontal="center" vertical="center" shrinkToFit="1"/>
    </xf>
    <xf numFmtId="3" fontId="7" fillId="0" borderId="17" xfId="2" applyNumberFormat="1" applyFont="1" applyBorder="1" applyAlignment="1">
      <alignment horizontal="center" vertical="center"/>
    </xf>
    <xf numFmtId="41" fontId="6" fillId="3" borderId="19" xfId="1" applyFont="1" applyFill="1" applyBorder="1" applyAlignment="1">
      <alignment horizontal="center" vertical="center" shrinkToFit="1"/>
    </xf>
    <xf numFmtId="0" fontId="3" fillId="3" borderId="29" xfId="2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3" xfId="2" applyFont="1" applyBorder="1" applyAlignment="1">
      <alignment horizontal="center" vertical="center" shrinkToFit="1"/>
    </xf>
    <xf numFmtId="0" fontId="0" fillId="0" borderId="3" xfId="2" applyFont="1" applyBorder="1" applyAlignment="1">
      <alignment horizontal="center" vertical="center" wrapText="1" shrinkToFit="1"/>
    </xf>
    <xf numFmtId="3" fontId="2" fillId="0" borderId="30" xfId="2" applyNumberFormat="1" applyFont="1" applyBorder="1" applyAlignment="1">
      <alignment horizontal="right" vertical="center"/>
    </xf>
    <xf numFmtId="0" fontId="2" fillId="0" borderId="3" xfId="2" applyFont="1" applyBorder="1" applyAlignment="1">
      <alignment horizontal="center" vertical="center" wrapText="1" shrinkToFit="1"/>
    </xf>
    <xf numFmtId="0" fontId="2" fillId="0" borderId="3" xfId="2" applyFont="1" applyBorder="1" applyAlignment="1">
      <alignment horizontal="center" vertical="center" shrinkToFit="1"/>
    </xf>
    <xf numFmtId="3" fontId="2" fillId="3" borderId="4" xfId="2" applyNumberFormat="1" applyFont="1" applyFill="1" applyBorder="1" applyAlignment="1">
      <alignment horizontal="center" vertical="center" wrapText="1" shrinkToFit="1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vertical="center" wrapText="1"/>
    </xf>
    <xf numFmtId="0" fontId="9" fillId="0" borderId="0" xfId="2" applyFont="1" applyAlignment="1">
      <alignment horizontal="right" vertical="center" wrapText="1"/>
    </xf>
    <xf numFmtId="3" fontId="2" fillId="3" borderId="4" xfId="2" applyNumberFormat="1" applyFont="1" applyFill="1" applyBorder="1" applyAlignment="1">
      <alignment horizontal="center" vertical="center" shrinkToFit="1"/>
    </xf>
    <xf numFmtId="0" fontId="0" fillId="0" borderId="5" xfId="2" applyFont="1" applyBorder="1" applyAlignment="1">
      <alignment horizontal="center" vertical="center" shrinkToFit="1"/>
    </xf>
    <xf numFmtId="0" fontId="10" fillId="0" borderId="0" xfId="2" applyFont="1" applyAlignment="1">
      <alignment vertical="center" wrapText="1"/>
    </xf>
    <xf numFmtId="0" fontId="10" fillId="0" borderId="0" xfId="2" applyFont="1" applyAlignment="1">
      <alignment horizontal="right" vertical="center" wrapText="1"/>
    </xf>
    <xf numFmtId="0" fontId="3" fillId="3" borderId="3" xfId="2" applyFont="1" applyFill="1" applyBorder="1" applyAlignment="1">
      <alignment horizontal="center" vertical="center" wrapText="1" shrinkToFit="1"/>
    </xf>
    <xf numFmtId="3" fontId="3" fillId="3" borderId="19" xfId="2" applyNumberFormat="1" applyFont="1" applyFill="1" applyBorder="1" applyAlignment="1">
      <alignment horizontal="center" vertical="center"/>
    </xf>
    <xf numFmtId="3" fontId="3" fillId="3" borderId="31" xfId="2" applyNumberFormat="1" applyFont="1" applyFill="1" applyBorder="1" applyAlignment="1">
      <alignment horizontal="right" vertical="center"/>
    </xf>
    <xf numFmtId="3" fontId="2" fillId="3" borderId="32" xfId="2" applyNumberFormat="1" applyFont="1" applyFill="1" applyBorder="1" applyAlignment="1">
      <alignment horizontal="center" vertical="center" shrinkToFit="1"/>
    </xf>
    <xf numFmtId="0" fontId="9" fillId="0" borderId="39" xfId="2" applyFont="1" applyBorder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6" fillId="3" borderId="40" xfId="2" applyFont="1" applyFill="1" applyBorder="1" applyAlignment="1">
      <alignment horizontal="center" vertical="center" shrinkToFit="1"/>
    </xf>
    <xf numFmtId="0" fontId="6" fillId="3" borderId="41" xfId="2" applyFont="1" applyFill="1" applyBorder="1" applyAlignment="1">
      <alignment horizontal="center" vertical="center" shrinkToFit="1"/>
    </xf>
    <xf numFmtId="0" fontId="6" fillId="3" borderId="42" xfId="2" applyFont="1" applyFill="1" applyBorder="1" applyAlignment="1">
      <alignment horizontal="center" vertical="center" shrinkToFit="1"/>
    </xf>
    <xf numFmtId="0" fontId="6" fillId="3" borderId="43" xfId="2" applyFont="1" applyFill="1" applyBorder="1" applyAlignment="1">
      <alignment horizontal="center" vertical="center" shrinkToFit="1"/>
    </xf>
    <xf numFmtId="0" fontId="6" fillId="3" borderId="44" xfId="2" applyFont="1" applyFill="1" applyBorder="1" applyAlignment="1">
      <alignment horizontal="center" vertical="center" shrinkToFit="1"/>
    </xf>
    <xf numFmtId="0" fontId="6" fillId="3" borderId="45" xfId="2" applyFont="1" applyFill="1" applyBorder="1" applyAlignment="1">
      <alignment horizontal="center" vertical="center" wrapText="1" shrinkToFit="1"/>
    </xf>
    <xf numFmtId="0" fontId="6" fillId="3" borderId="43" xfId="2" applyFont="1" applyFill="1" applyBorder="1" applyAlignment="1">
      <alignment horizontal="center" vertical="center" wrapText="1" shrinkToFit="1"/>
    </xf>
    <xf numFmtId="0" fontId="6" fillId="3" borderId="44" xfId="2" applyFont="1" applyFill="1" applyBorder="1" applyAlignment="1">
      <alignment horizontal="center" vertical="center" wrapText="1" shrinkToFit="1"/>
    </xf>
    <xf numFmtId="0" fontId="9" fillId="0" borderId="39" xfId="2" applyFont="1" applyBorder="1" applyAlignment="1">
      <alignment horizontal="right" vertical="center" wrapText="1"/>
    </xf>
    <xf numFmtId="3" fontId="7" fillId="0" borderId="33" xfId="2" applyNumberFormat="1" applyFont="1" applyBorder="1" applyAlignment="1">
      <alignment horizontal="center" vertical="center"/>
    </xf>
    <xf numFmtId="3" fontId="7" fillId="0" borderId="34" xfId="2" applyNumberFormat="1" applyFont="1" applyBorder="1" applyAlignment="1">
      <alignment horizontal="center" vertical="center"/>
    </xf>
    <xf numFmtId="3" fontId="7" fillId="0" borderId="16" xfId="2" applyNumberFormat="1" applyFont="1" applyBorder="1" applyAlignment="1">
      <alignment horizontal="center" vertical="center"/>
    </xf>
    <xf numFmtId="3" fontId="7" fillId="0" borderId="35" xfId="2" applyNumberFormat="1" applyFont="1" applyBorder="1" applyAlignment="1">
      <alignment horizontal="center" vertical="center"/>
    </xf>
    <xf numFmtId="0" fontId="6" fillId="3" borderId="36" xfId="2" applyFont="1" applyFill="1" applyBorder="1" applyAlignment="1">
      <alignment horizontal="center" vertical="center"/>
    </xf>
    <xf numFmtId="0" fontId="6" fillId="3" borderId="37" xfId="2" applyFont="1" applyFill="1" applyBorder="1" applyAlignment="1">
      <alignment horizontal="center" vertical="center"/>
    </xf>
    <xf numFmtId="0" fontId="6" fillId="3" borderId="38" xfId="2" applyFont="1" applyFill="1" applyBorder="1" applyAlignment="1">
      <alignment horizontal="center" vertical="center"/>
    </xf>
    <xf numFmtId="3" fontId="6" fillId="3" borderId="36" xfId="2" applyNumberFormat="1" applyFont="1" applyFill="1" applyBorder="1" applyAlignment="1">
      <alignment horizontal="center" vertical="center"/>
    </xf>
    <xf numFmtId="3" fontId="6" fillId="3" borderId="38" xfId="2" applyNumberFormat="1" applyFont="1" applyFill="1" applyBorder="1" applyAlignment="1">
      <alignment horizontal="center" vertical="center"/>
    </xf>
    <xf numFmtId="0" fontId="10" fillId="0" borderId="39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0" fillId="3" borderId="47" xfId="2" applyFont="1" applyFill="1" applyBorder="1" applyAlignment="1">
      <alignment horizontal="center" vertical="center" wrapText="1"/>
    </xf>
    <xf numFmtId="0" fontId="10" fillId="3" borderId="48" xfId="2" applyFont="1" applyFill="1" applyBorder="1" applyAlignment="1">
      <alignment horizontal="center" vertical="center" wrapText="1"/>
    </xf>
    <xf numFmtId="0" fontId="10" fillId="3" borderId="11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 shrinkToFit="1"/>
    </xf>
    <xf numFmtId="0" fontId="3" fillId="3" borderId="13" xfId="2" applyFont="1" applyFill="1" applyBorder="1" applyAlignment="1">
      <alignment horizontal="center" vertical="center" wrapText="1" shrinkToFit="1"/>
    </xf>
    <xf numFmtId="0" fontId="3" fillId="3" borderId="4" xfId="2" applyFont="1" applyFill="1" applyBorder="1" applyAlignment="1">
      <alignment horizontal="center" vertical="center" shrinkToFit="1"/>
    </xf>
    <xf numFmtId="0" fontId="3" fillId="3" borderId="14" xfId="2" applyFont="1" applyFill="1" applyBorder="1" applyAlignment="1">
      <alignment horizontal="center" vertical="center" shrinkToFit="1"/>
    </xf>
    <xf numFmtId="0" fontId="3" fillId="3" borderId="13" xfId="2" applyFont="1" applyFill="1" applyBorder="1" applyAlignment="1">
      <alignment horizontal="center" vertical="center" shrinkToFit="1"/>
    </xf>
    <xf numFmtId="0" fontId="2" fillId="0" borderId="16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 shrinkToFit="1"/>
    </xf>
    <xf numFmtId="0" fontId="2" fillId="0" borderId="3" xfId="2" applyFont="1" applyBorder="1" applyAlignment="1">
      <alignment horizontal="center" vertical="center" wrapText="1" shrinkToFit="1"/>
    </xf>
    <xf numFmtId="0" fontId="7" fillId="0" borderId="3" xfId="2" applyFont="1" applyBorder="1" applyAlignment="1">
      <alignment horizontal="center" vertical="center" wrapText="1" shrinkToFit="1"/>
    </xf>
    <xf numFmtId="0" fontId="3" fillId="3" borderId="3" xfId="2" applyFont="1" applyFill="1" applyBorder="1" applyAlignment="1">
      <alignment horizontal="center" vertical="center"/>
    </xf>
    <xf numFmtId="0" fontId="7" fillId="0" borderId="17" xfId="2" applyFont="1" applyBorder="1" applyAlignment="1">
      <alignment horizontal="center" vertical="center" wrapText="1" shrinkToFit="1"/>
    </xf>
    <xf numFmtId="0" fontId="7" fillId="0" borderId="17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 shrinkToFit="1"/>
    </xf>
    <xf numFmtId="0" fontId="2" fillId="0" borderId="3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 shrinkToFit="1"/>
    </xf>
    <xf numFmtId="0" fontId="2" fillId="0" borderId="3" xfId="2" applyFont="1" applyBorder="1" applyAlignment="1">
      <alignment horizontal="center" vertical="center" shrinkToFit="1"/>
    </xf>
    <xf numFmtId="0" fontId="2" fillId="0" borderId="23" xfId="2" applyFont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3" fillId="3" borderId="46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45" xfId="2" applyFont="1" applyFill="1" applyBorder="1" applyAlignment="1">
      <alignment horizontal="center" vertical="center" wrapText="1"/>
    </xf>
    <xf numFmtId="0" fontId="10" fillId="3" borderId="43" xfId="2" applyFont="1" applyFill="1" applyBorder="1" applyAlignment="1">
      <alignment horizontal="center" vertical="center" wrapText="1"/>
    </xf>
    <xf numFmtId="0" fontId="10" fillId="3" borderId="51" xfId="2" applyFont="1" applyFill="1" applyBorder="1" applyAlignment="1">
      <alignment horizontal="center" vertical="center" wrapText="1"/>
    </xf>
    <xf numFmtId="0" fontId="9" fillId="3" borderId="42" xfId="2" applyFont="1" applyFill="1" applyBorder="1" applyAlignment="1">
      <alignment horizontal="center" vertical="center" wrapText="1"/>
    </xf>
    <xf numFmtId="0" fontId="9" fillId="3" borderId="51" xfId="2" applyFont="1" applyFill="1" applyBorder="1" applyAlignment="1">
      <alignment horizontal="center" vertical="center" wrapText="1"/>
    </xf>
    <xf numFmtId="0" fontId="3" fillId="3" borderId="30" xfId="2" applyFont="1" applyFill="1" applyBorder="1" applyAlignment="1">
      <alignment horizontal="center" vertical="center" wrapText="1" shrinkToFit="1"/>
    </xf>
    <xf numFmtId="0" fontId="3" fillId="3" borderId="58" xfId="2" applyFont="1" applyFill="1" applyBorder="1" applyAlignment="1">
      <alignment horizontal="center" vertical="center" wrapText="1" shrinkToFit="1"/>
    </xf>
    <xf numFmtId="0" fontId="3" fillId="3" borderId="8" xfId="2" applyFont="1" applyFill="1" applyBorder="1" applyAlignment="1">
      <alignment horizontal="center" vertical="center" shrinkToFit="1"/>
    </xf>
    <xf numFmtId="0" fontId="3" fillId="3" borderId="59" xfId="2" applyFont="1" applyFill="1" applyBorder="1" applyAlignment="1">
      <alignment horizontal="center" vertical="center" shrinkToFit="1"/>
    </xf>
    <xf numFmtId="0" fontId="3" fillId="3" borderId="60" xfId="2" applyFont="1" applyFill="1" applyBorder="1" applyAlignment="1">
      <alignment horizontal="center" vertical="center" shrinkToFit="1"/>
    </xf>
    <xf numFmtId="0" fontId="3" fillId="3" borderId="61" xfId="2" applyFont="1" applyFill="1" applyBorder="1" applyAlignment="1">
      <alignment horizontal="center" vertical="center" shrinkToFit="1"/>
    </xf>
    <xf numFmtId="0" fontId="2" fillId="0" borderId="33" xfId="2" applyFont="1" applyBorder="1" applyAlignment="1">
      <alignment horizontal="center" vertical="center"/>
    </xf>
    <xf numFmtId="0" fontId="2" fillId="0" borderId="34" xfId="2" applyFont="1" applyBorder="1" applyAlignment="1">
      <alignment horizontal="center" vertical="center"/>
    </xf>
    <xf numFmtId="0" fontId="2" fillId="0" borderId="62" xfId="2" applyFont="1" applyBorder="1" applyAlignment="1">
      <alignment horizontal="center" vertical="center"/>
    </xf>
    <xf numFmtId="0" fontId="2" fillId="0" borderId="50" xfId="2" applyFont="1" applyBorder="1" applyAlignment="1">
      <alignment horizontal="center" vertical="center"/>
    </xf>
    <xf numFmtId="0" fontId="2" fillId="0" borderId="27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53" xfId="2" applyFont="1" applyBorder="1" applyAlignment="1">
      <alignment horizontal="center" vertical="center" wrapText="1" shrinkToFit="1"/>
    </xf>
    <xf numFmtId="0" fontId="2" fillId="0" borderId="54" xfId="2" applyFont="1" applyBorder="1" applyAlignment="1">
      <alignment horizontal="center" vertical="center" wrapText="1" shrinkToFit="1"/>
    </xf>
    <xf numFmtId="0" fontId="2" fillId="0" borderId="55" xfId="2" applyFont="1" applyBorder="1" applyAlignment="1">
      <alignment horizontal="center" vertical="center" wrapText="1" shrinkToFit="1"/>
    </xf>
    <xf numFmtId="0" fontId="2" fillId="0" borderId="56" xfId="2" applyFont="1" applyBorder="1" applyAlignment="1">
      <alignment horizontal="center" vertical="center" wrapText="1" shrinkToFit="1"/>
    </xf>
    <xf numFmtId="0" fontId="2" fillId="0" borderId="30" xfId="2" applyFont="1" applyBorder="1" applyAlignment="1">
      <alignment horizontal="center" vertical="center" wrapText="1" shrinkToFit="1"/>
    </xf>
    <xf numFmtId="0" fontId="2" fillId="0" borderId="10" xfId="2" applyFont="1" applyBorder="1" applyAlignment="1">
      <alignment horizontal="center" vertical="center" wrapText="1" shrinkToFit="1"/>
    </xf>
    <xf numFmtId="0" fontId="2" fillId="0" borderId="7" xfId="2" applyFont="1" applyBorder="1" applyAlignment="1">
      <alignment horizontal="center" vertical="center" wrapText="1" shrinkToFit="1"/>
    </xf>
    <xf numFmtId="0" fontId="2" fillId="0" borderId="54" xfId="2" applyFont="1" applyBorder="1" applyAlignment="1">
      <alignment horizontal="center" vertical="center" wrapText="1"/>
    </xf>
    <xf numFmtId="0" fontId="2" fillId="0" borderId="24" xfId="2" applyFont="1" applyBorder="1" applyAlignment="1">
      <alignment horizontal="center" vertical="center" wrapText="1"/>
    </xf>
    <xf numFmtId="0" fontId="3" fillId="3" borderId="49" xfId="2" applyFont="1" applyFill="1" applyBorder="1" applyAlignment="1">
      <alignment horizontal="center" vertical="center"/>
    </xf>
    <xf numFmtId="0" fontId="3" fillId="3" borderId="38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 shrinkToFit="1"/>
    </xf>
    <xf numFmtId="0" fontId="11" fillId="3" borderId="49" xfId="2" applyFont="1" applyFill="1" applyBorder="1" applyAlignment="1">
      <alignment horizontal="center" vertical="center"/>
    </xf>
    <xf numFmtId="0" fontId="11" fillId="3" borderId="38" xfId="2" applyFont="1" applyFill="1" applyBorder="1" applyAlignment="1">
      <alignment horizontal="center" vertical="center"/>
    </xf>
    <xf numFmtId="0" fontId="2" fillId="0" borderId="57" xfId="2" applyFont="1" applyBorder="1" applyAlignment="1">
      <alignment horizontal="center" vertical="center" wrapText="1" shrinkToFit="1"/>
    </xf>
    <xf numFmtId="0" fontId="3" fillId="3" borderId="31" xfId="2" applyFont="1" applyFill="1" applyBorder="1" applyAlignment="1">
      <alignment horizontal="center" vertical="center"/>
    </xf>
    <xf numFmtId="0" fontId="2" fillId="0" borderId="24" xfId="2" applyFont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3" fillId="3" borderId="23" xfId="2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/>
    </xf>
    <xf numFmtId="0" fontId="0" fillId="0" borderId="48" xfId="2" applyFont="1" applyBorder="1" applyAlignment="1">
      <alignment horizontal="center" vertical="center" shrinkToFit="1"/>
    </xf>
    <xf numFmtId="0" fontId="0" fillId="0" borderId="11" xfId="2" applyFont="1" applyBorder="1" applyAlignment="1">
      <alignment horizontal="center" vertical="center" shrinkToFit="1"/>
    </xf>
    <xf numFmtId="0" fontId="2" fillId="0" borderId="16" xfId="2" applyFont="1" applyBorder="1" applyAlignment="1">
      <alignment horizontal="center" vertical="center" shrinkToFit="1"/>
    </xf>
    <xf numFmtId="0" fontId="2" fillId="0" borderId="46" xfId="2" applyFont="1" applyBorder="1" applyAlignment="1">
      <alignment horizontal="center" vertical="center" shrinkToFit="1"/>
    </xf>
    <xf numFmtId="0" fontId="2" fillId="0" borderId="42" xfId="2" applyFont="1" applyBorder="1" applyAlignment="1">
      <alignment horizontal="center" vertical="center" shrinkToFit="1"/>
    </xf>
    <xf numFmtId="0" fontId="2" fillId="0" borderId="51" xfId="2" applyFont="1" applyBorder="1" applyAlignment="1">
      <alignment horizontal="center" vertical="center" shrinkToFit="1"/>
    </xf>
    <xf numFmtId="0" fontId="3" fillId="3" borderId="50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3" borderId="64" xfId="2" applyFont="1" applyFill="1" applyBorder="1" applyAlignment="1">
      <alignment horizontal="center" vertical="center"/>
    </xf>
    <xf numFmtId="0" fontId="3" fillId="3" borderId="39" xfId="2" applyFont="1" applyFill="1" applyBorder="1" applyAlignment="1">
      <alignment horizontal="center" vertical="center"/>
    </xf>
    <xf numFmtId="0" fontId="3" fillId="3" borderId="0" xfId="2" applyFont="1" applyFill="1" applyAlignment="1">
      <alignment horizontal="center" vertical="center"/>
    </xf>
    <xf numFmtId="0" fontId="3" fillId="3" borderId="63" xfId="2" applyFont="1" applyFill="1" applyBorder="1" applyAlignment="1">
      <alignment horizontal="center" vertical="center"/>
    </xf>
    <xf numFmtId="0" fontId="2" fillId="0" borderId="34" xfId="2" applyFont="1" applyBorder="1" applyAlignment="1">
      <alignment horizontal="center" vertical="center" wrapText="1"/>
    </xf>
    <xf numFmtId="0" fontId="2" fillId="0" borderId="50" xfId="2" applyFont="1" applyBorder="1" applyAlignment="1">
      <alignment horizontal="center" vertical="center" wrapText="1"/>
    </xf>
    <xf numFmtId="0" fontId="2" fillId="0" borderId="42" xfId="2" applyFont="1" applyBorder="1" applyAlignment="1">
      <alignment horizontal="center" vertical="center"/>
    </xf>
    <xf numFmtId="0" fontId="2" fillId="0" borderId="51" xfId="2" applyFont="1" applyBorder="1" applyAlignment="1">
      <alignment horizontal="center" vertical="center"/>
    </xf>
    <xf numFmtId="0" fontId="2" fillId="0" borderId="52" xfId="2" applyFont="1" applyBorder="1" applyAlignment="1">
      <alignment horizontal="center" vertical="center" wrapText="1" shrinkToFit="1"/>
    </xf>
    <xf numFmtId="0" fontId="2" fillId="0" borderId="34" xfId="2" applyFont="1" applyBorder="1" applyAlignment="1">
      <alignment horizontal="center" vertical="center" wrapText="1" shrinkToFit="1"/>
    </xf>
    <xf numFmtId="0" fontId="0" fillId="0" borderId="30" xfId="2" applyFont="1" applyBorder="1" applyAlignment="1">
      <alignment horizontal="center" vertical="center" shrinkToFit="1"/>
    </xf>
    <xf numFmtId="0" fontId="0" fillId="0" borderId="10" xfId="2" applyFont="1" applyBorder="1" applyAlignment="1">
      <alignment horizontal="center" vertical="center" shrinkToFit="1"/>
    </xf>
    <xf numFmtId="0" fontId="0" fillId="0" borderId="5" xfId="2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1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6"/>
  <sheetViews>
    <sheetView tabSelected="1" view="pageBreakPreview" zoomScaleNormal="100" zoomScaleSheetLayoutView="100" workbookViewId="0">
      <selection activeCell="F11" sqref="F11"/>
    </sheetView>
  </sheetViews>
  <sheetFormatPr defaultColWidth="9" defaultRowHeight="16.5" x14ac:dyDescent="0.3"/>
  <cols>
    <col min="1" max="1" width="5.625" customWidth="1"/>
    <col min="2" max="2" width="11.125" customWidth="1"/>
    <col min="3" max="3" width="14" customWidth="1"/>
    <col min="4" max="5" width="16.75" customWidth="1"/>
    <col min="6" max="6" width="16.625" customWidth="1"/>
    <col min="7" max="7" width="12.375" customWidth="1"/>
    <col min="8" max="8" width="19" customWidth="1"/>
    <col min="9" max="10" width="17.75" customWidth="1"/>
    <col min="11" max="11" width="16.375" customWidth="1"/>
  </cols>
  <sheetData>
    <row r="1" spans="1:11" ht="32.25" customHeight="1" x14ac:dyDescent="0.3">
      <c r="A1" s="117" t="s">
        <v>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1" ht="20.25" customHeight="1" x14ac:dyDescent="0.3">
      <c r="A2" s="118" t="s">
        <v>131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 ht="20.25" customHeight="1" thickBot="1" x14ac:dyDescent="0.35">
      <c r="A3" s="137" t="s">
        <v>122</v>
      </c>
      <c r="B3" s="137"/>
      <c r="C3" s="137"/>
      <c r="D3" s="116"/>
      <c r="E3" s="116"/>
      <c r="F3" s="116"/>
      <c r="G3" s="116"/>
      <c r="H3" s="116"/>
      <c r="I3" s="116"/>
      <c r="J3" s="127" t="s">
        <v>123</v>
      </c>
      <c r="K3" s="127"/>
    </row>
    <row r="4" spans="1:11" ht="24.95" customHeight="1" x14ac:dyDescent="0.3">
      <c r="A4" s="119" t="s">
        <v>111</v>
      </c>
      <c r="B4" s="121" t="s">
        <v>107</v>
      </c>
      <c r="C4" s="122"/>
      <c r="D4" s="122"/>
      <c r="E4" s="122"/>
      <c r="F4" s="123"/>
      <c r="G4" s="124" t="s">
        <v>93</v>
      </c>
      <c r="H4" s="125"/>
      <c r="I4" s="125"/>
      <c r="J4" s="125"/>
      <c r="K4" s="126"/>
    </row>
    <row r="5" spans="1:11" ht="24.95" customHeight="1" x14ac:dyDescent="0.3">
      <c r="A5" s="120"/>
      <c r="B5" s="32" t="s">
        <v>101</v>
      </c>
      <c r="C5" s="33" t="s">
        <v>90</v>
      </c>
      <c r="D5" s="33" t="s">
        <v>19</v>
      </c>
      <c r="E5" s="34" t="s">
        <v>14</v>
      </c>
      <c r="F5" s="35" t="s">
        <v>11</v>
      </c>
      <c r="G5" s="36" t="s">
        <v>101</v>
      </c>
      <c r="H5" s="37" t="s">
        <v>90</v>
      </c>
      <c r="I5" s="33" t="s">
        <v>19</v>
      </c>
      <c r="J5" s="34" t="s">
        <v>14</v>
      </c>
      <c r="K5" s="38" t="s">
        <v>11</v>
      </c>
    </row>
    <row r="6" spans="1:11" ht="30.95" customHeight="1" x14ac:dyDescent="0.3">
      <c r="A6" s="39">
        <v>1</v>
      </c>
      <c r="B6" s="40" t="s">
        <v>98</v>
      </c>
      <c r="C6" s="40" t="s">
        <v>98</v>
      </c>
      <c r="D6" s="41">
        <v>1408850000</v>
      </c>
      <c r="E6" s="41">
        <v>1408270000</v>
      </c>
      <c r="F6" s="87">
        <f>E6-D6</f>
        <v>-580000</v>
      </c>
      <c r="G6" s="128" t="s">
        <v>91</v>
      </c>
      <c r="H6" s="88" t="s">
        <v>104</v>
      </c>
      <c r="I6" s="41">
        <v>990820000</v>
      </c>
      <c r="J6" s="41">
        <v>985520000</v>
      </c>
      <c r="K6" s="42">
        <f>J6-I6</f>
        <v>-5300000</v>
      </c>
    </row>
    <row r="7" spans="1:11" ht="30.95" customHeight="1" x14ac:dyDescent="0.3">
      <c r="A7" s="43">
        <v>2</v>
      </c>
      <c r="B7" s="44" t="s">
        <v>79</v>
      </c>
      <c r="C7" s="44" t="s">
        <v>13</v>
      </c>
      <c r="D7" s="45">
        <v>1000000</v>
      </c>
      <c r="E7" s="45">
        <v>1000000</v>
      </c>
      <c r="F7" s="87">
        <f>E7-D7</f>
        <v>0</v>
      </c>
      <c r="G7" s="129"/>
      <c r="H7" s="89" t="s">
        <v>42</v>
      </c>
      <c r="I7" s="45">
        <v>7000000</v>
      </c>
      <c r="J7" s="45">
        <v>7000000</v>
      </c>
      <c r="K7" s="42">
        <f t="shared" ref="K7:K19" si="0">J7-I7</f>
        <v>0</v>
      </c>
    </row>
    <row r="8" spans="1:11" ht="30.95" customHeight="1" x14ac:dyDescent="0.3">
      <c r="A8" s="43">
        <v>3</v>
      </c>
      <c r="B8" s="44" t="s">
        <v>103</v>
      </c>
      <c r="C8" s="44" t="s">
        <v>103</v>
      </c>
      <c r="D8" s="45">
        <v>6000000</v>
      </c>
      <c r="E8" s="45">
        <v>6000000</v>
      </c>
      <c r="F8" s="87">
        <f t="shared" ref="F8:F9" si="1">E8-D8</f>
        <v>0</v>
      </c>
      <c r="G8" s="130"/>
      <c r="H8" s="89" t="s">
        <v>96</v>
      </c>
      <c r="I8" s="45">
        <v>80790000</v>
      </c>
      <c r="J8" s="45">
        <v>82590000</v>
      </c>
      <c r="K8" s="42">
        <f t="shared" si="0"/>
        <v>1800000</v>
      </c>
    </row>
    <row r="9" spans="1:11" ht="30.95" customHeight="1" x14ac:dyDescent="0.3">
      <c r="A9" s="43">
        <v>4</v>
      </c>
      <c r="B9" s="44" t="s">
        <v>99</v>
      </c>
      <c r="C9" s="44" t="s">
        <v>99</v>
      </c>
      <c r="D9" s="45">
        <v>150000</v>
      </c>
      <c r="E9" s="45">
        <v>130000</v>
      </c>
      <c r="F9" s="87">
        <f t="shared" si="1"/>
        <v>-20000</v>
      </c>
      <c r="G9" s="44" t="s">
        <v>41</v>
      </c>
      <c r="H9" s="89" t="s">
        <v>106</v>
      </c>
      <c r="I9" s="45">
        <v>23500000</v>
      </c>
      <c r="J9" s="45">
        <v>23500000</v>
      </c>
      <c r="K9" s="42">
        <f t="shared" si="0"/>
        <v>0</v>
      </c>
    </row>
    <row r="10" spans="1:11" ht="30.95" customHeight="1" x14ac:dyDescent="0.3">
      <c r="A10" s="43">
        <v>5</v>
      </c>
      <c r="B10" s="46"/>
      <c r="C10" s="46"/>
      <c r="D10" s="47"/>
      <c r="E10" s="47"/>
      <c r="F10" s="90"/>
      <c r="G10" s="131" t="s">
        <v>94</v>
      </c>
      <c r="H10" s="89" t="s">
        <v>128</v>
      </c>
      <c r="I10" s="45">
        <v>238400000</v>
      </c>
      <c r="J10" s="45">
        <v>238400000</v>
      </c>
      <c r="K10" s="42">
        <f t="shared" si="0"/>
        <v>0</v>
      </c>
    </row>
    <row r="11" spans="1:11" ht="30.95" customHeight="1" x14ac:dyDescent="0.3">
      <c r="A11" s="43">
        <v>9</v>
      </c>
      <c r="B11" s="48"/>
      <c r="C11" s="48"/>
      <c r="D11" s="49"/>
      <c r="E11" s="45"/>
      <c r="F11" s="92"/>
      <c r="G11" s="129"/>
      <c r="H11" s="91" t="s">
        <v>129</v>
      </c>
      <c r="I11" s="45">
        <v>7000000</v>
      </c>
      <c r="J11" s="45">
        <v>7000000</v>
      </c>
      <c r="K11" s="42">
        <f t="shared" si="0"/>
        <v>0</v>
      </c>
    </row>
    <row r="12" spans="1:11" ht="30.95" customHeight="1" x14ac:dyDescent="0.3">
      <c r="A12" s="43">
        <v>10</v>
      </c>
      <c r="B12" s="48"/>
      <c r="C12" s="44"/>
      <c r="D12" s="50"/>
      <c r="E12" s="45"/>
      <c r="F12" s="92"/>
      <c r="G12" s="129"/>
      <c r="H12" s="89" t="s">
        <v>54</v>
      </c>
      <c r="I12" s="45">
        <v>4440000</v>
      </c>
      <c r="J12" s="45">
        <v>4440000</v>
      </c>
      <c r="K12" s="42">
        <f t="shared" si="0"/>
        <v>0</v>
      </c>
    </row>
    <row r="13" spans="1:11" ht="30.95" customHeight="1" x14ac:dyDescent="0.3">
      <c r="A13" s="43">
        <v>11</v>
      </c>
      <c r="B13" s="48"/>
      <c r="C13" s="44"/>
      <c r="D13" s="50"/>
      <c r="E13" s="45"/>
      <c r="F13" s="92"/>
      <c r="G13" s="129"/>
      <c r="H13" s="89" t="s">
        <v>130</v>
      </c>
      <c r="I13" s="45">
        <v>500000</v>
      </c>
      <c r="J13" s="45">
        <v>4000000</v>
      </c>
      <c r="K13" s="42">
        <f t="shared" si="0"/>
        <v>3500000</v>
      </c>
    </row>
    <row r="14" spans="1:11" ht="30.95" customHeight="1" x14ac:dyDescent="0.3">
      <c r="A14" s="43">
        <v>12</v>
      </c>
      <c r="B14" s="51"/>
      <c r="C14" s="52"/>
      <c r="D14" s="45"/>
      <c r="E14" s="45"/>
      <c r="F14" s="92"/>
      <c r="G14" s="129"/>
      <c r="H14" s="93" t="s">
        <v>36</v>
      </c>
      <c r="I14" s="45">
        <v>18400000</v>
      </c>
      <c r="J14" s="45">
        <v>18400000</v>
      </c>
      <c r="K14" s="42">
        <f t="shared" si="0"/>
        <v>0</v>
      </c>
    </row>
    <row r="15" spans="1:11" ht="30.95" customHeight="1" x14ac:dyDescent="0.3">
      <c r="A15" s="43">
        <v>13</v>
      </c>
      <c r="B15" s="48"/>
      <c r="C15" s="48"/>
      <c r="D15" s="53"/>
      <c r="E15" s="45"/>
      <c r="F15" s="92"/>
      <c r="G15" s="129"/>
      <c r="H15" s="89" t="s">
        <v>10</v>
      </c>
      <c r="I15" s="45">
        <v>12000000</v>
      </c>
      <c r="J15" s="45">
        <v>11420000</v>
      </c>
      <c r="K15" s="42">
        <f t="shared" si="0"/>
        <v>-580000</v>
      </c>
    </row>
    <row r="16" spans="1:11" ht="30.95" customHeight="1" x14ac:dyDescent="0.3">
      <c r="A16" s="43">
        <v>14</v>
      </c>
      <c r="B16" s="48"/>
      <c r="C16" s="48"/>
      <c r="D16" s="53"/>
      <c r="E16" s="45"/>
      <c r="F16" s="92"/>
      <c r="G16" s="129"/>
      <c r="H16" s="89" t="s">
        <v>70</v>
      </c>
      <c r="I16" s="45">
        <v>30000000</v>
      </c>
      <c r="J16" s="45">
        <v>30000000</v>
      </c>
      <c r="K16" s="42">
        <f t="shared" ref="K16:K17" si="2">J16-I16</f>
        <v>0</v>
      </c>
    </row>
    <row r="17" spans="1:11" ht="30.95" customHeight="1" x14ac:dyDescent="0.3">
      <c r="A17" s="43">
        <v>15</v>
      </c>
      <c r="B17" s="48"/>
      <c r="C17" s="48"/>
      <c r="D17" s="53"/>
      <c r="E17" s="45"/>
      <c r="F17" s="92"/>
      <c r="G17" s="130"/>
      <c r="H17" s="89" t="s">
        <v>39</v>
      </c>
      <c r="I17" s="45">
        <v>3000000</v>
      </c>
      <c r="J17" s="45">
        <v>3000000</v>
      </c>
      <c r="K17" s="42">
        <f t="shared" si="2"/>
        <v>0</v>
      </c>
    </row>
    <row r="18" spans="1:11" ht="30.95" customHeight="1" x14ac:dyDescent="0.3">
      <c r="A18" s="43">
        <v>16</v>
      </c>
      <c r="B18" s="48"/>
      <c r="C18" s="48"/>
      <c r="D18" s="54"/>
      <c r="E18" s="54"/>
      <c r="F18" s="94"/>
      <c r="G18" s="95" t="s">
        <v>102</v>
      </c>
      <c r="H18" s="89" t="s">
        <v>102</v>
      </c>
      <c r="I18" s="45">
        <v>150000</v>
      </c>
      <c r="J18" s="45">
        <v>130000</v>
      </c>
      <c r="K18" s="42">
        <f t="shared" si="0"/>
        <v>-20000</v>
      </c>
    </row>
    <row r="19" spans="1:11" ht="24.95" customHeight="1" x14ac:dyDescent="0.3">
      <c r="A19" s="132" t="s">
        <v>105</v>
      </c>
      <c r="B19" s="133"/>
      <c r="C19" s="134"/>
      <c r="D19" s="55">
        <f>SUM(D6:D18)</f>
        <v>1416000000</v>
      </c>
      <c r="E19" s="56">
        <f>SUM(E6:E18)</f>
        <v>1415400000</v>
      </c>
      <c r="F19" s="96">
        <f>SUM(F6:F18)</f>
        <v>-600000</v>
      </c>
      <c r="G19" s="135" t="s">
        <v>105</v>
      </c>
      <c r="H19" s="136"/>
      <c r="I19" s="56">
        <f>SUM(I6:I18)</f>
        <v>1416000000</v>
      </c>
      <c r="J19" s="56">
        <f>SUM(J6:J18)</f>
        <v>1415400000</v>
      </c>
      <c r="K19" s="57">
        <f t="shared" si="0"/>
        <v>-600000</v>
      </c>
    </row>
    <row r="20" spans="1:11" ht="20.25" customHeight="1" x14ac:dyDescent="0.3">
      <c r="A20" s="13"/>
      <c r="B20" s="14"/>
      <c r="C20" s="14"/>
      <c r="D20" s="22"/>
      <c r="E20" s="15"/>
      <c r="F20" s="20"/>
      <c r="G20" s="15"/>
      <c r="H20" s="16"/>
    </row>
    <row r="21" spans="1:11" ht="20.25" customHeight="1" x14ac:dyDescent="0.3">
      <c r="A21" s="13"/>
      <c r="B21" s="14"/>
      <c r="C21" s="14"/>
      <c r="D21" s="23"/>
      <c r="E21" s="24"/>
      <c r="F21" s="24"/>
      <c r="G21" s="18"/>
      <c r="H21" s="16"/>
    </row>
    <row r="22" spans="1:11" ht="20.25" customHeight="1" x14ac:dyDescent="0.3">
      <c r="A22" s="13"/>
      <c r="B22" s="14"/>
      <c r="C22" s="14"/>
      <c r="D22" s="22"/>
      <c r="E22" s="15"/>
      <c r="F22" s="20"/>
      <c r="G22" s="15"/>
      <c r="H22" s="16"/>
    </row>
    <row r="23" spans="1:11" ht="20.25" customHeight="1" x14ac:dyDescent="0.3">
      <c r="A23" s="13"/>
      <c r="B23" s="14"/>
      <c r="C23" s="14"/>
      <c r="D23" s="22"/>
      <c r="E23" s="15"/>
      <c r="F23" s="20"/>
      <c r="G23" s="15"/>
      <c r="H23" s="16"/>
    </row>
    <row r="24" spans="1:11" ht="20.25" customHeight="1" x14ac:dyDescent="0.3">
      <c r="A24" s="13"/>
      <c r="B24" s="14"/>
      <c r="C24" s="14"/>
      <c r="D24" s="23"/>
      <c r="E24" s="24"/>
      <c r="F24" s="24"/>
      <c r="G24" s="18"/>
      <c r="H24" s="19"/>
    </row>
    <row r="25" spans="1:11" ht="20.25" customHeight="1" x14ac:dyDescent="0.3">
      <c r="A25" s="13"/>
      <c r="B25" s="17"/>
      <c r="C25" s="17"/>
      <c r="D25" s="17"/>
      <c r="E25" s="24"/>
      <c r="F25" s="24"/>
      <c r="G25" s="18"/>
      <c r="H25" s="16"/>
    </row>
    <row r="26" spans="1:11" ht="20.25" customHeight="1" x14ac:dyDescent="0.3">
      <c r="A26" s="13"/>
      <c r="B26" s="25"/>
      <c r="C26" s="21"/>
      <c r="D26" s="21"/>
      <c r="E26" s="15"/>
      <c r="F26" s="20"/>
      <c r="G26" s="15"/>
      <c r="H26" s="16"/>
    </row>
    <row r="27" spans="1:11" ht="20.25" customHeight="1" x14ac:dyDescent="0.3">
      <c r="A27" s="13"/>
      <c r="B27" s="25"/>
      <c r="C27" s="21"/>
      <c r="D27" s="21"/>
      <c r="E27" s="15"/>
      <c r="F27" s="20"/>
      <c r="G27" s="15"/>
      <c r="H27" s="16"/>
    </row>
    <row r="28" spans="1:11" ht="20.25" customHeight="1" x14ac:dyDescent="0.3">
      <c r="A28" s="13"/>
      <c r="B28" s="25"/>
      <c r="C28" s="17"/>
      <c r="D28" s="17"/>
      <c r="E28" s="24"/>
      <c r="F28" s="24"/>
      <c r="G28" s="18"/>
      <c r="H28" s="19"/>
    </row>
    <row r="29" spans="1:11" ht="20.25" customHeight="1" x14ac:dyDescent="0.3">
      <c r="A29" s="13"/>
      <c r="B29" s="25"/>
      <c r="C29" s="21"/>
      <c r="D29" s="21"/>
      <c r="E29" s="15"/>
      <c r="F29" s="20"/>
      <c r="G29" s="15"/>
      <c r="H29" s="16"/>
    </row>
    <row r="30" spans="1:11" ht="20.25" customHeight="1" x14ac:dyDescent="0.3">
      <c r="A30" s="13"/>
      <c r="B30" s="25"/>
      <c r="C30" s="21"/>
      <c r="D30" s="21"/>
      <c r="E30" s="15"/>
      <c r="F30" s="20"/>
      <c r="G30" s="15"/>
      <c r="H30" s="16"/>
    </row>
    <row r="31" spans="1:11" ht="20.25" customHeight="1" x14ac:dyDescent="0.3">
      <c r="A31" s="13"/>
      <c r="B31" s="25"/>
      <c r="C31" s="17"/>
      <c r="D31" s="17"/>
      <c r="E31" s="24"/>
      <c r="F31" s="24"/>
      <c r="G31" s="18"/>
      <c r="H31" s="19"/>
    </row>
    <row r="32" spans="1:11" ht="20.25" customHeight="1" x14ac:dyDescent="0.3">
      <c r="A32" s="13"/>
      <c r="B32" s="21"/>
      <c r="C32" s="21"/>
      <c r="D32" s="21"/>
      <c r="E32" s="15"/>
      <c r="F32" s="20"/>
      <c r="G32" s="15"/>
      <c r="H32" s="16"/>
    </row>
    <row r="33" spans="1:8" ht="20.25" customHeight="1" x14ac:dyDescent="0.3">
      <c r="A33" s="13"/>
      <c r="B33" s="14"/>
      <c r="C33" s="21"/>
      <c r="D33" s="21"/>
      <c r="E33" s="15"/>
      <c r="F33" s="20"/>
      <c r="G33" s="15"/>
      <c r="H33" s="16"/>
    </row>
    <row r="34" spans="1:8" ht="20.25" customHeight="1" x14ac:dyDescent="0.3">
      <c r="A34" s="13"/>
      <c r="B34" s="21"/>
      <c r="C34" s="21"/>
      <c r="D34" s="21"/>
      <c r="E34" s="15"/>
      <c r="F34" s="20"/>
      <c r="G34" s="15"/>
      <c r="H34" s="16"/>
    </row>
    <row r="35" spans="1:8" ht="20.25" customHeight="1" x14ac:dyDescent="0.3">
      <c r="A35" s="13"/>
      <c r="B35" s="21"/>
      <c r="C35" s="21"/>
      <c r="D35" s="21"/>
      <c r="E35" s="15"/>
      <c r="F35" s="20"/>
      <c r="G35" s="15"/>
      <c r="H35" s="16"/>
    </row>
    <row r="36" spans="1:8" ht="20.25" customHeight="1" x14ac:dyDescent="0.3">
      <c r="A36" s="13"/>
      <c r="B36" s="21"/>
      <c r="C36" s="21"/>
      <c r="D36" s="21"/>
      <c r="E36" s="15"/>
      <c r="F36" s="20"/>
      <c r="G36" s="15"/>
      <c r="H36" s="16"/>
    </row>
    <row r="37" spans="1:8" ht="20.25" customHeight="1" x14ac:dyDescent="0.3">
      <c r="A37" s="13"/>
      <c r="B37" s="21"/>
      <c r="C37" s="21"/>
      <c r="D37" s="21"/>
      <c r="E37" s="15"/>
      <c r="F37" s="20"/>
      <c r="G37" s="15"/>
      <c r="H37" s="16"/>
    </row>
    <row r="38" spans="1:8" ht="20.25" customHeight="1" x14ac:dyDescent="0.3">
      <c r="A38" s="13"/>
      <c r="B38" s="17"/>
      <c r="C38" s="17"/>
      <c r="D38" s="17"/>
      <c r="E38" s="18"/>
      <c r="F38" s="18"/>
      <c r="G38" s="18"/>
      <c r="H38" s="19"/>
    </row>
    <row r="39" spans="1:8" ht="22.5" customHeight="1" x14ac:dyDescent="0.3">
      <c r="A39" s="26"/>
      <c r="B39" s="21"/>
      <c r="C39" s="21"/>
      <c r="D39" s="21"/>
      <c r="E39" s="15"/>
      <c r="F39" s="15"/>
      <c r="G39" s="15"/>
      <c r="H39" s="16"/>
    </row>
    <row r="40" spans="1:8" ht="22.5" customHeight="1" x14ac:dyDescent="0.3">
      <c r="A40" s="26"/>
      <c r="B40" s="17"/>
      <c r="C40" s="17"/>
      <c r="D40" s="17"/>
      <c r="E40" s="18"/>
      <c r="F40" s="18"/>
      <c r="G40" s="18"/>
      <c r="H40" s="19"/>
    </row>
    <row r="41" spans="1:8" ht="20.25" customHeight="1" x14ac:dyDescent="0.3">
      <c r="A41" s="14"/>
      <c r="B41" s="21"/>
      <c r="C41" s="21"/>
      <c r="D41" s="21"/>
      <c r="E41" s="15"/>
      <c r="F41" s="15"/>
      <c r="G41" s="15"/>
      <c r="H41" s="16"/>
    </row>
    <row r="42" spans="1:8" ht="20.25" customHeight="1" x14ac:dyDescent="0.3">
      <c r="A42" s="14"/>
      <c r="B42" s="21"/>
      <c r="C42" s="21"/>
      <c r="D42" s="21"/>
      <c r="E42" s="15"/>
      <c r="F42" s="15"/>
      <c r="G42" s="15"/>
      <c r="H42" s="16"/>
    </row>
    <row r="43" spans="1:8" ht="20.25" customHeight="1" x14ac:dyDescent="0.3">
      <c r="A43" s="21"/>
      <c r="B43" s="17"/>
      <c r="C43" s="17"/>
      <c r="D43" s="17"/>
      <c r="E43" s="18"/>
      <c r="F43" s="18"/>
      <c r="G43" s="18"/>
      <c r="H43" s="19"/>
    </row>
    <row r="44" spans="1:8" ht="20.25" customHeight="1" x14ac:dyDescent="0.3">
      <c r="A44" s="21"/>
      <c r="B44" s="21"/>
      <c r="C44" s="21"/>
      <c r="D44" s="21"/>
      <c r="E44" s="15"/>
      <c r="F44" s="15"/>
      <c r="G44" s="15"/>
      <c r="H44" s="16"/>
    </row>
    <row r="45" spans="1:8" ht="20.25" customHeight="1" x14ac:dyDescent="0.3">
      <c r="A45" s="21"/>
      <c r="B45" s="17"/>
      <c r="C45" s="17"/>
      <c r="D45" s="17"/>
      <c r="E45" s="18"/>
      <c r="F45" s="18"/>
      <c r="G45" s="18"/>
      <c r="H45" s="19"/>
    </row>
    <row r="46" spans="1:8" ht="28.5" customHeight="1" x14ac:dyDescent="0.3">
      <c r="A46" s="17"/>
      <c r="B46" s="17"/>
      <c r="C46" s="17"/>
      <c r="D46" s="17"/>
      <c r="E46" s="18"/>
      <c r="F46" s="18"/>
      <c r="G46" s="18"/>
      <c r="H46" s="18"/>
    </row>
  </sheetData>
  <mergeCells count="11">
    <mergeCell ref="G6:G8"/>
    <mergeCell ref="G10:G17"/>
    <mergeCell ref="A19:C19"/>
    <mergeCell ref="G19:H19"/>
    <mergeCell ref="A3:C3"/>
    <mergeCell ref="A1:K1"/>
    <mergeCell ref="A2:K2"/>
    <mergeCell ref="A4:A5"/>
    <mergeCell ref="B4:F4"/>
    <mergeCell ref="G4:K4"/>
    <mergeCell ref="J3:K3"/>
  </mergeCells>
  <phoneticPr fontId="13" type="noConversion"/>
  <pageMargins left="0.23597222566604614" right="0.23597222566604614" top="0.55097222328186035" bottom="0.39347222447395325" header="0.31486111879348755" footer="0.31486111879348755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I29"/>
  <sheetViews>
    <sheetView view="pageBreakPreview" zoomScale="85" zoomScaleNormal="85" zoomScaleSheetLayoutView="85" workbookViewId="0">
      <selection activeCell="A3" sqref="A3:D3"/>
    </sheetView>
  </sheetViews>
  <sheetFormatPr defaultColWidth="9" defaultRowHeight="16.5" x14ac:dyDescent="0.3"/>
  <cols>
    <col min="1" max="3" width="7.375" style="98" bestFit="1" customWidth="1"/>
    <col min="4" max="4" width="23.875" style="98" bestFit="1" customWidth="1"/>
    <col min="5" max="5" width="20.25" style="98" customWidth="1"/>
    <col min="6" max="6" width="19.5" style="98" customWidth="1"/>
    <col min="7" max="7" width="17.25" style="98" customWidth="1"/>
    <col min="8" max="8" width="35.625" style="98" customWidth="1"/>
    <col min="9" max="9" width="11.75" bestFit="1" customWidth="1"/>
  </cols>
  <sheetData>
    <row r="2" spans="1:9" ht="54" customHeight="1" x14ac:dyDescent="0.3">
      <c r="A2" s="117" t="s">
        <v>3</v>
      </c>
      <c r="B2" s="117"/>
      <c r="C2" s="117"/>
      <c r="D2" s="117"/>
      <c r="E2" s="117"/>
      <c r="F2" s="117"/>
      <c r="G2" s="117"/>
      <c r="H2" s="117"/>
      <c r="I2" s="105"/>
    </row>
    <row r="3" spans="1:9" ht="21.75" customHeight="1" x14ac:dyDescent="0.3">
      <c r="A3" s="138" t="s">
        <v>131</v>
      </c>
      <c r="B3" s="138"/>
      <c r="C3" s="138"/>
      <c r="D3" s="138"/>
      <c r="E3" s="105"/>
      <c r="F3" s="105"/>
      <c r="G3" s="105"/>
      <c r="H3" s="105"/>
      <c r="I3" s="106"/>
    </row>
    <row r="4" spans="1:9" ht="21.75" customHeight="1" x14ac:dyDescent="0.3">
      <c r="A4" s="138" t="s">
        <v>28</v>
      </c>
      <c r="B4" s="138"/>
      <c r="C4" s="138"/>
      <c r="D4" s="138"/>
      <c r="E4" s="110"/>
      <c r="F4" s="110"/>
      <c r="G4" s="110"/>
      <c r="H4" s="111" t="s">
        <v>22</v>
      </c>
      <c r="I4" s="106"/>
    </row>
    <row r="5" spans="1:9" ht="48" customHeight="1" x14ac:dyDescent="0.3">
      <c r="A5" s="139" t="s">
        <v>95</v>
      </c>
      <c r="B5" s="140"/>
      <c r="C5" s="140"/>
      <c r="D5" s="141"/>
      <c r="E5" s="142" t="s">
        <v>108</v>
      </c>
      <c r="F5" s="142"/>
      <c r="G5" s="143" t="s">
        <v>11</v>
      </c>
      <c r="H5" s="145" t="s">
        <v>44</v>
      </c>
    </row>
    <row r="6" spans="1:9" ht="48" customHeight="1" x14ac:dyDescent="0.3">
      <c r="A6" s="65" t="s">
        <v>101</v>
      </c>
      <c r="B6" s="64" t="s">
        <v>90</v>
      </c>
      <c r="C6" s="147" t="s">
        <v>85</v>
      </c>
      <c r="D6" s="147"/>
      <c r="E6" s="64" t="s">
        <v>19</v>
      </c>
      <c r="F6" s="64" t="s">
        <v>14</v>
      </c>
      <c r="G6" s="144"/>
      <c r="H6" s="146"/>
    </row>
    <row r="7" spans="1:9" ht="48" customHeight="1" x14ac:dyDescent="0.3">
      <c r="A7" s="148" t="s">
        <v>78</v>
      </c>
      <c r="B7" s="150" t="s">
        <v>78</v>
      </c>
      <c r="C7" s="152" t="s">
        <v>80</v>
      </c>
      <c r="D7" s="79" t="s">
        <v>53</v>
      </c>
      <c r="E7" s="7">
        <v>950420000</v>
      </c>
      <c r="F7" s="7">
        <v>950420000</v>
      </c>
      <c r="G7" s="7">
        <f>F7-E7</f>
        <v>0</v>
      </c>
      <c r="H7" s="8"/>
    </row>
    <row r="8" spans="1:9" ht="48" customHeight="1" x14ac:dyDescent="0.3">
      <c r="A8" s="149"/>
      <c r="B8" s="151"/>
      <c r="C8" s="153"/>
      <c r="D8" s="102" t="s">
        <v>25</v>
      </c>
      <c r="E8" s="3">
        <v>59790000</v>
      </c>
      <c r="F8" s="3">
        <v>59790000</v>
      </c>
      <c r="G8" s="3">
        <f>F8-E8</f>
        <v>0</v>
      </c>
      <c r="H8" s="4"/>
    </row>
    <row r="9" spans="1:9" ht="48" customHeight="1" x14ac:dyDescent="0.3">
      <c r="A9" s="149"/>
      <c r="B9" s="151"/>
      <c r="C9" s="153"/>
      <c r="D9" s="102" t="s">
        <v>51</v>
      </c>
      <c r="E9" s="3">
        <v>272670000</v>
      </c>
      <c r="F9" s="3">
        <v>272670000</v>
      </c>
      <c r="G9" s="3">
        <f>F9-E9</f>
        <v>0</v>
      </c>
      <c r="H9" s="4"/>
    </row>
    <row r="10" spans="1:9" ht="48" customHeight="1" x14ac:dyDescent="0.3">
      <c r="A10" s="149"/>
      <c r="B10" s="151"/>
      <c r="C10" s="153"/>
      <c r="D10" s="112" t="s">
        <v>88</v>
      </c>
      <c r="E10" s="71">
        <f>E7+E8+E9</f>
        <v>1282880000</v>
      </c>
      <c r="F10" s="71">
        <f>F7+F8+F9</f>
        <v>1282880000</v>
      </c>
      <c r="G10" s="71">
        <f>G7+G8+G9</f>
        <v>0</v>
      </c>
      <c r="H10" s="72"/>
      <c r="I10" s="76"/>
    </row>
    <row r="11" spans="1:9" ht="48" customHeight="1" x14ac:dyDescent="0.3">
      <c r="A11" s="149"/>
      <c r="B11" s="151"/>
      <c r="C11" s="153" t="s">
        <v>77</v>
      </c>
      <c r="D11" s="102" t="s">
        <v>21</v>
      </c>
      <c r="E11" s="3">
        <v>8600000</v>
      </c>
      <c r="F11" s="3">
        <v>8600000</v>
      </c>
      <c r="G11" s="3">
        <f t="shared" ref="G11:G13" si="0">F11-E11</f>
        <v>0</v>
      </c>
      <c r="H11" s="4"/>
      <c r="I11" s="11"/>
    </row>
    <row r="12" spans="1:9" ht="48" customHeight="1" x14ac:dyDescent="0.3">
      <c r="A12" s="149"/>
      <c r="B12" s="151"/>
      <c r="C12" s="153"/>
      <c r="D12" s="103" t="s">
        <v>18</v>
      </c>
      <c r="E12" s="3">
        <v>12000000</v>
      </c>
      <c r="F12" s="3">
        <v>11420000</v>
      </c>
      <c r="G12" s="3">
        <f t="shared" si="0"/>
        <v>-580000</v>
      </c>
      <c r="H12" s="4" t="s">
        <v>2</v>
      </c>
      <c r="I12" s="11"/>
    </row>
    <row r="13" spans="1:9" ht="48" customHeight="1" x14ac:dyDescent="0.3">
      <c r="A13" s="149"/>
      <c r="B13" s="151"/>
      <c r="C13" s="153"/>
      <c r="D13" s="75" t="s">
        <v>68</v>
      </c>
      <c r="E13" s="3">
        <v>41600000</v>
      </c>
      <c r="F13" s="3">
        <v>41600000</v>
      </c>
      <c r="G13" s="3">
        <f t="shared" si="0"/>
        <v>0</v>
      </c>
      <c r="H13" s="6"/>
      <c r="I13" s="11"/>
    </row>
    <row r="14" spans="1:9" ht="48" customHeight="1" x14ac:dyDescent="0.3">
      <c r="A14" s="149"/>
      <c r="B14" s="151"/>
      <c r="C14" s="153"/>
      <c r="D14" s="112" t="s">
        <v>88</v>
      </c>
      <c r="E14" s="71">
        <f>E11+E12+E13</f>
        <v>62200000</v>
      </c>
      <c r="F14" s="71">
        <f>F11+F12+F13</f>
        <v>61620000</v>
      </c>
      <c r="G14" s="71">
        <f>F14-E14</f>
        <v>-580000</v>
      </c>
      <c r="H14" s="108"/>
      <c r="I14" s="11"/>
    </row>
    <row r="15" spans="1:9" ht="48" customHeight="1" x14ac:dyDescent="0.3">
      <c r="A15" s="149"/>
      <c r="B15" s="151"/>
      <c r="C15" s="154" t="s">
        <v>84</v>
      </c>
      <c r="D15" s="51" t="s">
        <v>26</v>
      </c>
      <c r="E15" s="3">
        <v>11520000</v>
      </c>
      <c r="F15" s="3">
        <v>11520000</v>
      </c>
      <c r="G15" s="3">
        <f t="shared" ref="G15:G20" si="1">F15-E15</f>
        <v>0</v>
      </c>
      <c r="H15" s="4"/>
      <c r="I15" s="11"/>
    </row>
    <row r="16" spans="1:9" ht="48" customHeight="1" x14ac:dyDescent="0.3">
      <c r="A16" s="149"/>
      <c r="B16" s="151"/>
      <c r="C16" s="154"/>
      <c r="D16" s="51" t="s">
        <v>12</v>
      </c>
      <c r="E16" s="3">
        <v>14040000</v>
      </c>
      <c r="F16" s="3">
        <v>14040000</v>
      </c>
      <c r="G16" s="3">
        <f t="shared" si="1"/>
        <v>0</v>
      </c>
      <c r="H16" s="31"/>
      <c r="I16" s="12"/>
    </row>
    <row r="17" spans="1:9" ht="48" customHeight="1" x14ac:dyDescent="0.3">
      <c r="A17" s="149"/>
      <c r="B17" s="151"/>
      <c r="C17" s="154"/>
      <c r="D17" s="51" t="s">
        <v>8</v>
      </c>
      <c r="E17" s="3">
        <v>7560000</v>
      </c>
      <c r="F17" s="3">
        <v>7560000</v>
      </c>
      <c r="G17" s="3">
        <f t="shared" si="1"/>
        <v>0</v>
      </c>
      <c r="H17" s="31"/>
      <c r="I17" s="11"/>
    </row>
    <row r="18" spans="1:9" ht="48" customHeight="1" x14ac:dyDescent="0.3">
      <c r="A18" s="149"/>
      <c r="B18" s="151"/>
      <c r="C18" s="154"/>
      <c r="D18" s="51" t="s">
        <v>17</v>
      </c>
      <c r="E18" s="3">
        <v>650000</v>
      </c>
      <c r="F18" s="3">
        <v>650000</v>
      </c>
      <c r="G18" s="3">
        <f t="shared" si="1"/>
        <v>0</v>
      </c>
      <c r="H18" s="31"/>
      <c r="I18" s="11"/>
    </row>
    <row r="19" spans="1:9" ht="48" customHeight="1" x14ac:dyDescent="0.3">
      <c r="A19" s="149"/>
      <c r="B19" s="151"/>
      <c r="C19" s="154"/>
      <c r="D19" s="112" t="s">
        <v>88</v>
      </c>
      <c r="E19" s="71">
        <f>E15+E16+E17+E18</f>
        <v>33770000</v>
      </c>
      <c r="F19" s="71">
        <f>F15+F16+F17+F18</f>
        <v>33770000</v>
      </c>
      <c r="G19" s="71">
        <f>F19-E19</f>
        <v>0</v>
      </c>
      <c r="H19" s="104"/>
      <c r="I19" s="11"/>
    </row>
    <row r="20" spans="1:9" ht="48" customHeight="1" x14ac:dyDescent="0.3">
      <c r="A20" s="149"/>
      <c r="B20" s="151"/>
      <c r="C20" s="154" t="s">
        <v>83</v>
      </c>
      <c r="D20" s="51" t="s">
        <v>56</v>
      </c>
      <c r="E20" s="3">
        <v>30000000</v>
      </c>
      <c r="F20" s="3">
        <v>30000000</v>
      </c>
      <c r="G20" s="3">
        <f t="shared" si="1"/>
        <v>0</v>
      </c>
      <c r="H20" s="31"/>
      <c r="I20" s="11"/>
    </row>
    <row r="21" spans="1:9" ht="48" customHeight="1" x14ac:dyDescent="0.3">
      <c r="A21" s="149"/>
      <c r="B21" s="151"/>
      <c r="C21" s="154"/>
      <c r="D21" s="112" t="s">
        <v>88</v>
      </c>
      <c r="E21" s="71">
        <f>E20</f>
        <v>30000000</v>
      </c>
      <c r="F21" s="71">
        <f>F20</f>
        <v>30000000</v>
      </c>
      <c r="G21" s="71">
        <f>G20</f>
        <v>0</v>
      </c>
      <c r="H21" s="104"/>
      <c r="I21" s="11"/>
    </row>
    <row r="22" spans="1:9" ht="48" customHeight="1" x14ac:dyDescent="0.3">
      <c r="A22" s="149"/>
      <c r="B22" s="151"/>
      <c r="C22" s="155" t="s">
        <v>20</v>
      </c>
      <c r="D22" s="155"/>
      <c r="E22" s="71">
        <f>E10+E14+E19+E21</f>
        <v>1408850000</v>
      </c>
      <c r="F22" s="71">
        <f t="shared" ref="F22:G22" si="2">F10+F14+F19+F21</f>
        <v>1408270000</v>
      </c>
      <c r="G22" s="71">
        <f t="shared" si="2"/>
        <v>-580000</v>
      </c>
      <c r="H22" s="72"/>
      <c r="I22" s="11"/>
    </row>
    <row r="23" spans="1:9" ht="48" customHeight="1" x14ac:dyDescent="0.3">
      <c r="A23" s="156" t="s">
        <v>38</v>
      </c>
      <c r="B23" s="154" t="s">
        <v>38</v>
      </c>
      <c r="C23" s="159" t="s">
        <v>15</v>
      </c>
      <c r="D23" s="159"/>
      <c r="E23" s="3">
        <v>1000000</v>
      </c>
      <c r="F23" s="3">
        <v>1000000</v>
      </c>
      <c r="G23" s="3">
        <f>F23-E23</f>
        <v>0</v>
      </c>
      <c r="H23" s="4"/>
      <c r="I23" s="11"/>
    </row>
    <row r="24" spans="1:9" ht="48" customHeight="1" x14ac:dyDescent="0.3">
      <c r="A24" s="157"/>
      <c r="B24" s="158"/>
      <c r="C24" s="155" t="s">
        <v>6</v>
      </c>
      <c r="D24" s="155"/>
      <c r="E24" s="71">
        <f>SUM(E23:E23)</f>
        <v>1000000</v>
      </c>
      <c r="F24" s="71">
        <f>SUM(F23:F23)</f>
        <v>1000000</v>
      </c>
      <c r="G24" s="71">
        <f>SUM(G23:G23)</f>
        <v>0</v>
      </c>
      <c r="H24" s="72"/>
    </row>
    <row r="25" spans="1:9" ht="48" customHeight="1" x14ac:dyDescent="0.3">
      <c r="A25" s="156" t="s">
        <v>75</v>
      </c>
      <c r="B25" s="154" t="s">
        <v>75</v>
      </c>
      <c r="C25" s="158" t="s">
        <v>81</v>
      </c>
      <c r="D25" s="158"/>
      <c r="E25" s="3">
        <v>6000000</v>
      </c>
      <c r="F25" s="3">
        <v>6000000</v>
      </c>
      <c r="G25" s="3">
        <f>F25-E25</f>
        <v>0</v>
      </c>
      <c r="H25" s="4"/>
    </row>
    <row r="26" spans="1:9" ht="48" customHeight="1" x14ac:dyDescent="0.3">
      <c r="A26" s="156"/>
      <c r="B26" s="154"/>
      <c r="C26" s="155" t="s">
        <v>5</v>
      </c>
      <c r="D26" s="155"/>
      <c r="E26" s="71">
        <f>SUM(E25:E25)</f>
        <v>6000000</v>
      </c>
      <c r="F26" s="71">
        <f t="shared" ref="F26:G26" si="3">SUM(F25:F25)</f>
        <v>6000000</v>
      </c>
      <c r="G26" s="71">
        <f t="shared" si="3"/>
        <v>0</v>
      </c>
      <c r="H26" s="72"/>
    </row>
    <row r="27" spans="1:9" ht="48" customHeight="1" x14ac:dyDescent="0.3">
      <c r="A27" s="160" t="s">
        <v>99</v>
      </c>
      <c r="B27" s="161" t="s">
        <v>99</v>
      </c>
      <c r="C27" s="162" t="s">
        <v>31</v>
      </c>
      <c r="D27" s="163"/>
      <c r="E27" s="3">
        <v>150000</v>
      </c>
      <c r="F27" s="3">
        <v>130000</v>
      </c>
      <c r="G27" s="3">
        <f>F27-E27</f>
        <v>-20000</v>
      </c>
      <c r="H27" s="4" t="s">
        <v>37</v>
      </c>
    </row>
    <row r="28" spans="1:9" ht="48" customHeight="1" x14ac:dyDescent="0.3">
      <c r="A28" s="160"/>
      <c r="B28" s="161"/>
      <c r="C28" s="155" t="s">
        <v>40</v>
      </c>
      <c r="D28" s="155"/>
      <c r="E28" s="71">
        <f>E27</f>
        <v>150000</v>
      </c>
      <c r="F28" s="71">
        <f>F27</f>
        <v>130000</v>
      </c>
      <c r="G28" s="71">
        <f>G27</f>
        <v>-20000</v>
      </c>
      <c r="H28" s="72"/>
    </row>
    <row r="29" spans="1:9" ht="48" customHeight="1" x14ac:dyDescent="0.3">
      <c r="A29" s="164" t="s">
        <v>87</v>
      </c>
      <c r="B29" s="165"/>
      <c r="C29" s="165"/>
      <c r="D29" s="165"/>
      <c r="E29" s="69">
        <f>E22+E24+E26+E28</f>
        <v>1416000000</v>
      </c>
      <c r="F29" s="69">
        <f t="shared" ref="F29:G29" si="4">F22+F24+F26+F28</f>
        <v>1415400000</v>
      </c>
      <c r="G29" s="69">
        <f t="shared" si="4"/>
        <v>-600000</v>
      </c>
      <c r="H29" s="113"/>
    </row>
  </sheetData>
  <mergeCells count="28">
    <mergeCell ref="A27:A28"/>
    <mergeCell ref="B27:B28"/>
    <mergeCell ref="C27:D27"/>
    <mergeCell ref="C28:D28"/>
    <mergeCell ref="A29:D29"/>
    <mergeCell ref="A23:A24"/>
    <mergeCell ref="B23:B24"/>
    <mergeCell ref="C23:D23"/>
    <mergeCell ref="C24:D24"/>
    <mergeCell ref="A25:A26"/>
    <mergeCell ref="B25:B26"/>
    <mergeCell ref="C25:D25"/>
    <mergeCell ref="C26:D26"/>
    <mergeCell ref="A7:A22"/>
    <mergeCell ref="B7:B22"/>
    <mergeCell ref="C7:C10"/>
    <mergeCell ref="C11:C14"/>
    <mergeCell ref="C15:C19"/>
    <mergeCell ref="C20:C21"/>
    <mergeCell ref="C22:D22"/>
    <mergeCell ref="A2:H2"/>
    <mergeCell ref="A3:D3"/>
    <mergeCell ref="A4:D4"/>
    <mergeCell ref="A5:D5"/>
    <mergeCell ref="E5:F5"/>
    <mergeCell ref="G5:G6"/>
    <mergeCell ref="H5:H6"/>
    <mergeCell ref="C6:D6"/>
  </mergeCells>
  <phoneticPr fontId="13" type="noConversion"/>
  <printOptions horizontalCentered="1"/>
  <pageMargins left="0.19666667282581329" right="0.19666667282581329" top="0.51166665554046631" bottom="0.19666667282581329" header="0.31486111879348755" footer="0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70"/>
  <sheetViews>
    <sheetView view="pageBreakPreview" zoomScaleNormal="100" zoomScaleSheetLayoutView="100" workbookViewId="0">
      <selection activeCell="E17" sqref="E17"/>
    </sheetView>
  </sheetViews>
  <sheetFormatPr defaultColWidth="9" defaultRowHeight="16.5" x14ac:dyDescent="0.3"/>
  <cols>
    <col min="1" max="1" width="6.5" customWidth="1"/>
    <col min="2" max="2" width="22.375" customWidth="1"/>
    <col min="3" max="3" width="7.125" bestFit="1" customWidth="1"/>
    <col min="4" max="4" width="17.625" customWidth="1"/>
    <col min="5" max="5" width="20.25" customWidth="1"/>
    <col min="6" max="6" width="19.5" customWidth="1"/>
    <col min="7" max="7" width="17.25" customWidth="1"/>
    <col min="8" max="8" width="35.625" customWidth="1"/>
    <col min="9" max="9" width="11.75" bestFit="1" customWidth="1"/>
  </cols>
  <sheetData>
    <row r="1" spans="1:9" s="166" customFormat="1" x14ac:dyDescent="0.3"/>
    <row r="2" spans="1:9" ht="30" x14ac:dyDescent="0.3">
      <c r="A2" s="117" t="s">
        <v>132</v>
      </c>
      <c r="B2" s="117"/>
      <c r="C2" s="117"/>
      <c r="D2" s="117"/>
      <c r="E2" s="117"/>
      <c r="F2" s="117"/>
      <c r="G2" s="117"/>
      <c r="H2" s="117"/>
    </row>
    <row r="3" spans="1:9" x14ac:dyDescent="0.3">
      <c r="A3" s="118" t="s">
        <v>131</v>
      </c>
      <c r="B3" s="118"/>
      <c r="C3" s="118"/>
      <c r="D3" s="118"/>
      <c r="E3" s="118"/>
      <c r="F3" s="118"/>
      <c r="G3" s="118"/>
      <c r="H3" s="118"/>
    </row>
    <row r="4" spans="1:9" ht="17.25" customHeight="1" x14ac:dyDescent="0.3">
      <c r="A4" s="137" t="s">
        <v>1</v>
      </c>
      <c r="B4" s="137"/>
      <c r="C4" s="137"/>
      <c r="D4" s="106"/>
      <c r="E4" s="106"/>
      <c r="F4" s="106"/>
      <c r="G4" s="106"/>
      <c r="H4" s="107" t="s">
        <v>33</v>
      </c>
    </row>
    <row r="5" spans="1:9" ht="20.100000000000001" customHeight="1" x14ac:dyDescent="0.3">
      <c r="A5" s="167" t="s">
        <v>45</v>
      </c>
      <c r="B5" s="168"/>
      <c r="C5" s="168"/>
      <c r="D5" s="169"/>
      <c r="E5" s="170" t="s">
        <v>108</v>
      </c>
      <c r="F5" s="171"/>
      <c r="G5" s="172" t="s">
        <v>11</v>
      </c>
      <c r="H5" s="174" t="s">
        <v>44</v>
      </c>
    </row>
    <row r="6" spans="1:9" ht="20.100000000000001" customHeight="1" x14ac:dyDescent="0.3">
      <c r="A6" s="176" t="s">
        <v>101</v>
      </c>
      <c r="B6" s="177"/>
      <c r="C6" s="97" t="s">
        <v>90</v>
      </c>
      <c r="D6" s="64" t="s">
        <v>85</v>
      </c>
      <c r="E6" s="64" t="s">
        <v>19</v>
      </c>
      <c r="F6" s="64" t="s">
        <v>14</v>
      </c>
      <c r="G6" s="173"/>
      <c r="H6" s="175"/>
    </row>
    <row r="7" spans="1:9" ht="20.100000000000001" customHeight="1" x14ac:dyDescent="0.3">
      <c r="A7" s="178" t="s">
        <v>98</v>
      </c>
      <c r="B7" s="182" t="s">
        <v>53</v>
      </c>
      <c r="C7" s="185" t="s">
        <v>65</v>
      </c>
      <c r="D7" s="80" t="s">
        <v>92</v>
      </c>
      <c r="E7" s="82">
        <v>454490000</v>
      </c>
      <c r="F7" s="82">
        <v>457470000</v>
      </c>
      <c r="G7" s="83">
        <f>F7-E7</f>
        <v>2980000</v>
      </c>
      <c r="H7" s="84" t="s">
        <v>119</v>
      </c>
    </row>
    <row r="8" spans="1:9" ht="20.100000000000001" customHeight="1" x14ac:dyDescent="0.3">
      <c r="A8" s="179"/>
      <c r="B8" s="183"/>
      <c r="C8" s="186"/>
      <c r="D8" s="79" t="s">
        <v>86</v>
      </c>
      <c r="E8" s="7">
        <v>79520000</v>
      </c>
      <c r="F8" s="7">
        <v>79470000</v>
      </c>
      <c r="G8" s="3">
        <f>F8-E8</f>
        <v>-50000</v>
      </c>
      <c r="H8" s="8" t="s">
        <v>113</v>
      </c>
    </row>
    <row r="9" spans="1:9" ht="20.100000000000001" customHeight="1" x14ac:dyDescent="0.3">
      <c r="A9" s="179"/>
      <c r="B9" s="183"/>
      <c r="C9" s="186"/>
      <c r="D9" s="79" t="s">
        <v>66</v>
      </c>
      <c r="E9" s="7">
        <v>48030000</v>
      </c>
      <c r="F9" s="7">
        <v>45000000</v>
      </c>
      <c r="G9" s="3">
        <f t="shared" ref="G9:G10" si="0">F9-E9</f>
        <v>-3030000</v>
      </c>
      <c r="H9" s="8" t="s">
        <v>120</v>
      </c>
    </row>
    <row r="10" spans="1:9" ht="20.100000000000001" customHeight="1" x14ac:dyDescent="0.3">
      <c r="A10" s="179"/>
      <c r="B10" s="183"/>
      <c r="C10" s="186"/>
      <c r="D10" s="79" t="s">
        <v>82</v>
      </c>
      <c r="E10" s="7">
        <v>59100000</v>
      </c>
      <c r="F10" s="7">
        <v>59200000</v>
      </c>
      <c r="G10" s="3">
        <f t="shared" si="0"/>
        <v>100000</v>
      </c>
      <c r="H10" s="8" t="s">
        <v>114</v>
      </c>
    </row>
    <row r="11" spans="1:9" ht="20.100000000000001" customHeight="1" x14ac:dyDescent="0.3">
      <c r="A11" s="179"/>
      <c r="B11" s="183"/>
      <c r="C11" s="187"/>
      <c r="D11" s="85" t="s">
        <v>58</v>
      </c>
      <c r="E11" s="9">
        <f>E7+E8+E9+E10</f>
        <v>641140000</v>
      </c>
      <c r="F11" s="9">
        <f>F7+F8+F9+F10</f>
        <v>641140000</v>
      </c>
      <c r="G11" s="9">
        <f>G7+G8+G9+G10</f>
        <v>0</v>
      </c>
      <c r="H11" s="86"/>
      <c r="I11" s="76"/>
    </row>
    <row r="12" spans="1:9" ht="20.100000000000001" customHeight="1" x14ac:dyDescent="0.3">
      <c r="A12" s="179"/>
      <c r="B12" s="183"/>
      <c r="C12" s="188" t="s">
        <v>73</v>
      </c>
      <c r="D12" s="77" t="s">
        <v>43</v>
      </c>
      <c r="E12" s="1">
        <v>1200000</v>
      </c>
      <c r="F12" s="1">
        <v>1200000</v>
      </c>
      <c r="G12" s="1">
        <f>F12-E12</f>
        <v>0</v>
      </c>
      <c r="H12" s="2"/>
      <c r="I12" s="76"/>
    </row>
    <row r="13" spans="1:9" ht="20.100000000000001" customHeight="1" x14ac:dyDescent="0.3">
      <c r="A13" s="179"/>
      <c r="B13" s="183"/>
      <c r="C13" s="186"/>
      <c r="D13" s="79" t="s">
        <v>89</v>
      </c>
      <c r="E13" s="7">
        <v>5800000</v>
      </c>
      <c r="F13" s="7">
        <v>5800000</v>
      </c>
      <c r="G13" s="3">
        <f>F13-E13</f>
        <v>0</v>
      </c>
      <c r="H13" s="8"/>
      <c r="I13" s="76"/>
    </row>
    <row r="14" spans="1:9" ht="20.100000000000001" customHeight="1" x14ac:dyDescent="0.3">
      <c r="A14" s="179"/>
      <c r="B14" s="183"/>
      <c r="C14" s="187"/>
      <c r="D14" s="85" t="s">
        <v>16</v>
      </c>
      <c r="E14" s="9">
        <f>E12+E13</f>
        <v>7000000</v>
      </c>
      <c r="F14" s="9">
        <f t="shared" ref="F14:G14" si="1">F12+F13</f>
        <v>7000000</v>
      </c>
      <c r="G14" s="9">
        <f t="shared" si="1"/>
        <v>0</v>
      </c>
      <c r="H14" s="86"/>
      <c r="I14" s="76"/>
    </row>
    <row r="15" spans="1:9" ht="20.100000000000001" customHeight="1" x14ac:dyDescent="0.3">
      <c r="A15" s="179"/>
      <c r="B15" s="183"/>
      <c r="C15" s="189" t="s">
        <v>67</v>
      </c>
      <c r="D15" s="77" t="s">
        <v>100</v>
      </c>
      <c r="E15" s="1">
        <v>7410000</v>
      </c>
      <c r="F15" s="1">
        <v>7410000</v>
      </c>
      <c r="G15" s="1">
        <f>F15-E15</f>
        <v>0</v>
      </c>
      <c r="H15" s="2"/>
      <c r="I15" s="76"/>
    </row>
    <row r="16" spans="1:9" ht="20.100000000000001" customHeight="1" x14ac:dyDescent="0.3">
      <c r="A16" s="179"/>
      <c r="B16" s="183"/>
      <c r="C16" s="190"/>
      <c r="D16" s="79" t="s">
        <v>23</v>
      </c>
      <c r="E16" s="7">
        <v>12780000</v>
      </c>
      <c r="F16" s="7">
        <v>12780000</v>
      </c>
      <c r="G16" s="3">
        <f t="shared" ref="G16:G18" si="2">F16-E16</f>
        <v>0</v>
      </c>
      <c r="H16" s="8"/>
      <c r="I16" s="76"/>
    </row>
    <row r="17" spans="1:9" ht="20.100000000000001" customHeight="1" x14ac:dyDescent="0.3">
      <c r="A17" s="179"/>
      <c r="B17" s="183"/>
      <c r="C17" s="190"/>
      <c r="D17" s="79" t="s">
        <v>52</v>
      </c>
      <c r="E17" s="7">
        <v>6360000</v>
      </c>
      <c r="F17" s="7">
        <v>6360000</v>
      </c>
      <c r="G17" s="3">
        <f t="shared" si="2"/>
        <v>0</v>
      </c>
      <c r="H17" s="8"/>
      <c r="I17" s="76"/>
    </row>
    <row r="18" spans="1:9" ht="20.100000000000001" customHeight="1" x14ac:dyDescent="0.3">
      <c r="A18" s="179"/>
      <c r="B18" s="183"/>
      <c r="C18" s="190"/>
      <c r="D18" s="79" t="s">
        <v>60</v>
      </c>
      <c r="E18" s="7">
        <v>3850000</v>
      </c>
      <c r="F18" s="7">
        <v>3850000</v>
      </c>
      <c r="G18" s="3">
        <f t="shared" si="2"/>
        <v>0</v>
      </c>
      <c r="H18" s="8"/>
      <c r="I18" s="76"/>
    </row>
    <row r="19" spans="1:9" ht="20.100000000000001" customHeight="1" x14ac:dyDescent="0.3">
      <c r="A19" s="179"/>
      <c r="B19" s="183"/>
      <c r="C19" s="190"/>
      <c r="D19" s="102" t="s">
        <v>97</v>
      </c>
      <c r="E19" s="3">
        <v>1220000</v>
      </c>
      <c r="F19" s="3">
        <v>1220000</v>
      </c>
      <c r="G19" s="3">
        <v>0</v>
      </c>
      <c r="H19" s="4"/>
      <c r="I19" s="76"/>
    </row>
    <row r="20" spans="1:9" ht="20.100000000000001" customHeight="1" x14ac:dyDescent="0.3">
      <c r="A20" s="179"/>
      <c r="B20" s="183"/>
      <c r="C20" s="190"/>
      <c r="D20" s="79" t="s">
        <v>47</v>
      </c>
      <c r="E20" s="7">
        <v>10260000</v>
      </c>
      <c r="F20" s="7">
        <v>10260000</v>
      </c>
      <c r="G20" s="7">
        <v>0</v>
      </c>
      <c r="H20" s="8"/>
      <c r="I20" s="76"/>
    </row>
    <row r="21" spans="1:9" ht="20.100000000000001" customHeight="1" x14ac:dyDescent="0.3">
      <c r="A21" s="179"/>
      <c r="B21" s="183"/>
      <c r="C21" s="191"/>
      <c r="D21" s="85" t="s">
        <v>55</v>
      </c>
      <c r="E21" s="9">
        <f>E15+E16+E17+E18+E19+E20</f>
        <v>41880000</v>
      </c>
      <c r="F21" s="9">
        <f t="shared" ref="F21:G21" si="3">F15+F16+F17+F18+F19+F20</f>
        <v>41880000</v>
      </c>
      <c r="G21" s="9">
        <f t="shared" si="3"/>
        <v>0</v>
      </c>
      <c r="H21" s="86"/>
      <c r="I21" s="76"/>
    </row>
    <row r="22" spans="1:9" ht="20.100000000000001" customHeight="1" x14ac:dyDescent="0.3">
      <c r="A22" s="179"/>
      <c r="B22" s="183"/>
      <c r="C22" s="188" t="s">
        <v>71</v>
      </c>
      <c r="D22" s="77" t="s">
        <v>106</v>
      </c>
      <c r="E22" s="1">
        <v>10000000</v>
      </c>
      <c r="F22" s="1">
        <v>10000000</v>
      </c>
      <c r="G22" s="1">
        <f>F22-E22</f>
        <v>0</v>
      </c>
      <c r="H22" s="2"/>
      <c r="I22" s="76"/>
    </row>
    <row r="23" spans="1:9" ht="20.100000000000001" customHeight="1" x14ac:dyDescent="0.3">
      <c r="A23" s="179"/>
      <c r="B23" s="183"/>
      <c r="C23" s="186"/>
      <c r="D23" s="79" t="s">
        <v>63</v>
      </c>
      <c r="E23" s="7">
        <v>2000000</v>
      </c>
      <c r="F23" s="7">
        <v>2000000</v>
      </c>
      <c r="G23" s="7">
        <v>0</v>
      </c>
      <c r="H23" s="8"/>
      <c r="I23" s="76"/>
    </row>
    <row r="24" spans="1:9" ht="20.100000000000001" customHeight="1" x14ac:dyDescent="0.3">
      <c r="A24" s="179"/>
      <c r="B24" s="183"/>
      <c r="C24" s="186"/>
      <c r="D24" s="79" t="s">
        <v>50</v>
      </c>
      <c r="E24" s="7">
        <v>10000000</v>
      </c>
      <c r="F24" s="7">
        <v>10000000</v>
      </c>
      <c r="G24" s="3">
        <f>F24-E24</f>
        <v>0</v>
      </c>
      <c r="H24" s="8"/>
      <c r="I24" s="76"/>
    </row>
    <row r="25" spans="1:9" ht="20.100000000000001" customHeight="1" x14ac:dyDescent="0.3">
      <c r="A25" s="179"/>
      <c r="B25" s="183"/>
      <c r="C25" s="187"/>
      <c r="D25" s="85" t="s">
        <v>64</v>
      </c>
      <c r="E25" s="9">
        <f>E22+E23+E24</f>
        <v>22000000</v>
      </c>
      <c r="F25" s="9">
        <f t="shared" ref="F25:G25" si="4">F22+F23+F24</f>
        <v>22000000</v>
      </c>
      <c r="G25" s="9">
        <f t="shared" si="4"/>
        <v>0</v>
      </c>
      <c r="H25" s="86"/>
      <c r="I25" s="76"/>
    </row>
    <row r="26" spans="1:9" ht="20.100000000000001" customHeight="1" x14ac:dyDescent="0.3">
      <c r="A26" s="179"/>
      <c r="B26" s="183"/>
      <c r="C26" s="192" t="s">
        <v>59</v>
      </c>
      <c r="D26" s="78" t="s">
        <v>57</v>
      </c>
      <c r="E26" s="7">
        <v>27900000</v>
      </c>
      <c r="F26" s="7">
        <v>27900000</v>
      </c>
      <c r="G26" s="7">
        <f>F26-E26</f>
        <v>0</v>
      </c>
      <c r="H26" s="8"/>
      <c r="I26" s="76"/>
    </row>
    <row r="27" spans="1:9" ht="20.100000000000001" customHeight="1" x14ac:dyDescent="0.3">
      <c r="A27" s="179"/>
      <c r="B27" s="183"/>
      <c r="C27" s="192"/>
      <c r="D27" s="75" t="s">
        <v>61</v>
      </c>
      <c r="E27" s="3">
        <v>27000000</v>
      </c>
      <c r="F27" s="3">
        <v>27000000</v>
      </c>
      <c r="G27" s="3">
        <f t="shared" ref="G27:G29" si="5">F27-E27</f>
        <v>0</v>
      </c>
      <c r="H27" s="8"/>
      <c r="I27" s="76"/>
    </row>
    <row r="28" spans="1:9" ht="20.100000000000001" customHeight="1" x14ac:dyDescent="0.3">
      <c r="A28" s="179"/>
      <c r="B28" s="183"/>
      <c r="C28" s="192"/>
      <c r="D28" s="75" t="s">
        <v>46</v>
      </c>
      <c r="E28" s="3">
        <v>146200000</v>
      </c>
      <c r="F28" s="3">
        <v>146200000</v>
      </c>
      <c r="G28" s="3">
        <f t="shared" si="5"/>
        <v>0</v>
      </c>
      <c r="H28" s="4"/>
      <c r="I28" s="76"/>
    </row>
    <row r="29" spans="1:9" ht="20.100000000000001" customHeight="1" x14ac:dyDescent="0.3">
      <c r="A29" s="179"/>
      <c r="B29" s="183"/>
      <c r="C29" s="192"/>
      <c r="D29" s="75" t="s">
        <v>48</v>
      </c>
      <c r="E29" s="3">
        <v>37300000</v>
      </c>
      <c r="F29" s="3">
        <v>37300000</v>
      </c>
      <c r="G29" s="3">
        <f t="shared" si="5"/>
        <v>0</v>
      </c>
      <c r="H29" s="4"/>
      <c r="I29" s="76"/>
    </row>
    <row r="30" spans="1:9" ht="20.100000000000001" customHeight="1" x14ac:dyDescent="0.3">
      <c r="A30" s="179"/>
      <c r="B30" s="183"/>
      <c r="C30" s="193"/>
      <c r="D30" s="81" t="s">
        <v>62</v>
      </c>
      <c r="E30" s="5">
        <f>E26+E27+E28+E29</f>
        <v>238400000</v>
      </c>
      <c r="F30" s="5">
        <f t="shared" ref="F30:G30" si="6">F26+F27+F28+F29</f>
        <v>238400000</v>
      </c>
      <c r="G30" s="5">
        <f t="shared" si="6"/>
        <v>0</v>
      </c>
      <c r="H30" s="6"/>
      <c r="I30" s="76"/>
    </row>
    <row r="31" spans="1:9" ht="20.100000000000001" customHeight="1" x14ac:dyDescent="0.3">
      <c r="A31" s="179"/>
      <c r="B31" s="184"/>
      <c r="C31" s="194" t="s">
        <v>110</v>
      </c>
      <c r="D31" s="195"/>
      <c r="E31" s="66">
        <f>SUM(E11+E14+E21+E25+E30)</f>
        <v>950420000</v>
      </c>
      <c r="F31" s="66">
        <f t="shared" ref="F31:G31" si="7">SUM(F11+F14+F21+F25+F30)</f>
        <v>950420000</v>
      </c>
      <c r="G31" s="66">
        <f t="shared" si="7"/>
        <v>0</v>
      </c>
      <c r="H31" s="67"/>
      <c r="I31" s="76"/>
    </row>
    <row r="32" spans="1:9" ht="20.100000000000001" customHeight="1" x14ac:dyDescent="0.3">
      <c r="A32" s="179"/>
      <c r="B32" s="189" t="s">
        <v>27</v>
      </c>
      <c r="C32" s="196" t="s">
        <v>104</v>
      </c>
      <c r="D32" s="196"/>
      <c r="E32" s="1">
        <v>52160000</v>
      </c>
      <c r="F32" s="1">
        <v>52160000</v>
      </c>
      <c r="G32" s="1">
        <f>F32-E32</f>
        <v>0</v>
      </c>
      <c r="H32" s="2"/>
      <c r="I32" s="11"/>
    </row>
    <row r="33" spans="1:9" ht="20.100000000000001" customHeight="1" x14ac:dyDescent="0.3">
      <c r="A33" s="179"/>
      <c r="B33" s="190"/>
      <c r="C33" s="151" t="s">
        <v>96</v>
      </c>
      <c r="D33" s="151"/>
      <c r="E33" s="3">
        <v>630000</v>
      </c>
      <c r="F33" s="3">
        <v>630000</v>
      </c>
      <c r="G33" s="3">
        <f>F33-E33</f>
        <v>0</v>
      </c>
      <c r="H33" s="4"/>
      <c r="I33" s="11"/>
    </row>
    <row r="34" spans="1:9" ht="20.100000000000001" customHeight="1" x14ac:dyDescent="0.3">
      <c r="A34" s="179"/>
      <c r="B34" s="190"/>
      <c r="C34" s="159" t="s">
        <v>94</v>
      </c>
      <c r="D34" s="159"/>
      <c r="E34" s="3">
        <v>7000000</v>
      </c>
      <c r="F34" s="3">
        <v>7000000</v>
      </c>
      <c r="G34" s="3">
        <f>F34-E34</f>
        <v>0</v>
      </c>
      <c r="H34" s="4"/>
      <c r="I34" s="11"/>
    </row>
    <row r="35" spans="1:9" ht="20.100000000000001" customHeight="1" x14ac:dyDescent="0.3">
      <c r="A35" s="179"/>
      <c r="B35" s="191"/>
      <c r="C35" s="197" t="s">
        <v>110</v>
      </c>
      <c r="D35" s="198"/>
      <c r="E35" s="66">
        <f>SUM(E32:E34)</f>
        <v>59790000</v>
      </c>
      <c r="F35" s="66">
        <f>SUM(F32:F34)</f>
        <v>59790000</v>
      </c>
      <c r="G35" s="66">
        <f>SUM(G32:G34)</f>
        <v>0</v>
      </c>
      <c r="H35" s="68"/>
      <c r="I35" s="11"/>
    </row>
    <row r="36" spans="1:9" ht="20.100000000000001" customHeight="1" x14ac:dyDescent="0.3">
      <c r="A36" s="179"/>
      <c r="B36" s="189" t="s">
        <v>34</v>
      </c>
      <c r="C36" s="188" t="s">
        <v>104</v>
      </c>
      <c r="D36" s="199"/>
      <c r="E36" s="101">
        <v>212650000</v>
      </c>
      <c r="F36" s="101">
        <v>207650000</v>
      </c>
      <c r="G36" s="101">
        <f>F36-E36</f>
        <v>-5000000</v>
      </c>
      <c r="H36" s="10" t="s">
        <v>127</v>
      </c>
      <c r="I36" s="11"/>
    </row>
    <row r="37" spans="1:9" ht="20.100000000000001" customHeight="1" x14ac:dyDescent="0.3">
      <c r="A37" s="179"/>
      <c r="B37" s="190"/>
      <c r="C37" s="162" t="s">
        <v>96</v>
      </c>
      <c r="D37" s="163"/>
      <c r="E37" s="3">
        <v>36680000</v>
      </c>
      <c r="F37" s="3">
        <v>38180000</v>
      </c>
      <c r="G37" s="3">
        <f>F37-E37</f>
        <v>1500000</v>
      </c>
      <c r="H37" s="4" t="s">
        <v>115</v>
      </c>
      <c r="I37" s="11"/>
    </row>
    <row r="38" spans="1:9" ht="20.100000000000001" customHeight="1" x14ac:dyDescent="0.3">
      <c r="A38" s="179"/>
      <c r="B38" s="190"/>
      <c r="C38" s="190" t="s">
        <v>59</v>
      </c>
      <c r="D38" s="30" t="s">
        <v>54</v>
      </c>
      <c r="E38" s="7">
        <v>4440000</v>
      </c>
      <c r="F38" s="7">
        <v>4440000</v>
      </c>
      <c r="G38" s="7">
        <f>F38-E38</f>
        <v>0</v>
      </c>
      <c r="H38" s="8"/>
      <c r="I38" s="11"/>
    </row>
    <row r="39" spans="1:9" ht="20.100000000000001" customHeight="1" x14ac:dyDescent="0.3">
      <c r="A39" s="179"/>
      <c r="B39" s="190"/>
      <c r="C39" s="190"/>
      <c r="D39" s="29" t="s">
        <v>7</v>
      </c>
      <c r="E39" s="7">
        <v>500000</v>
      </c>
      <c r="F39" s="7">
        <v>4000000</v>
      </c>
      <c r="G39" s="7">
        <f>F39-E39</f>
        <v>3500000</v>
      </c>
      <c r="H39" s="8" t="s">
        <v>126</v>
      </c>
      <c r="I39" s="11"/>
    </row>
    <row r="40" spans="1:9" ht="20.100000000000001" customHeight="1" x14ac:dyDescent="0.3">
      <c r="A40" s="179"/>
      <c r="B40" s="190"/>
      <c r="C40" s="190"/>
      <c r="D40" s="29" t="s">
        <v>9</v>
      </c>
      <c r="E40" s="3">
        <v>18400000</v>
      </c>
      <c r="F40" s="3">
        <v>18400000</v>
      </c>
      <c r="G40" s="3">
        <f>F40-E40</f>
        <v>0</v>
      </c>
      <c r="H40" s="4"/>
      <c r="I40" s="11"/>
    </row>
    <row r="41" spans="1:9" ht="20.100000000000001" customHeight="1" x14ac:dyDescent="0.3">
      <c r="A41" s="179"/>
      <c r="B41" s="190"/>
      <c r="C41" s="190"/>
      <c r="D41" s="59" t="s">
        <v>62</v>
      </c>
      <c r="E41" s="58">
        <f>SUM(E38:E40)</f>
        <v>23340000</v>
      </c>
      <c r="F41" s="58">
        <f>SUM(F38:F40)</f>
        <v>26840000</v>
      </c>
      <c r="G41" s="60">
        <f>SUM(G38:G40)</f>
        <v>3500000</v>
      </c>
      <c r="H41" s="61"/>
      <c r="I41" s="11"/>
    </row>
    <row r="42" spans="1:9" ht="20.100000000000001" customHeight="1" x14ac:dyDescent="0.3">
      <c r="A42" s="179"/>
      <c r="B42" s="191"/>
      <c r="C42" s="194" t="s">
        <v>110</v>
      </c>
      <c r="D42" s="195"/>
      <c r="E42" s="69">
        <f>E36+E37+E41</f>
        <v>272670000</v>
      </c>
      <c r="F42" s="69">
        <f t="shared" ref="F42:G42" si="8">F36+F37+F41</f>
        <v>272670000</v>
      </c>
      <c r="G42" s="69">
        <f t="shared" si="8"/>
        <v>0</v>
      </c>
      <c r="H42" s="70"/>
      <c r="I42" s="11"/>
    </row>
    <row r="43" spans="1:9" ht="20.100000000000001" customHeight="1" x14ac:dyDescent="0.3">
      <c r="A43" s="180"/>
      <c r="B43" s="200" t="s">
        <v>32</v>
      </c>
      <c r="C43" s="200"/>
      <c r="D43" s="200"/>
      <c r="E43" s="114">
        <f>E31+E35+E42</f>
        <v>1282880000</v>
      </c>
      <c r="F43" s="114">
        <f t="shared" ref="F43:G43" si="9">F31+F35+F42</f>
        <v>1282880000</v>
      </c>
      <c r="G43" s="114">
        <f t="shared" si="9"/>
        <v>0</v>
      </c>
      <c r="H43" s="115"/>
      <c r="I43" s="11"/>
    </row>
    <row r="44" spans="1:9" ht="20.100000000000001" customHeight="1" x14ac:dyDescent="0.3">
      <c r="A44" s="179"/>
      <c r="B44" s="190" t="s">
        <v>24</v>
      </c>
      <c r="C44" s="201" t="s">
        <v>104</v>
      </c>
      <c r="D44" s="202"/>
      <c r="E44" s="7">
        <v>8500000</v>
      </c>
      <c r="F44" s="7">
        <v>8200000</v>
      </c>
      <c r="G44" s="7">
        <f t="shared" ref="G44:G45" si="10">F44-E44</f>
        <v>-300000</v>
      </c>
      <c r="H44" s="8" t="s">
        <v>121</v>
      </c>
      <c r="I44" s="11"/>
    </row>
    <row r="45" spans="1:9" ht="20.100000000000001" customHeight="1" x14ac:dyDescent="0.3">
      <c r="A45" s="179"/>
      <c r="B45" s="190"/>
      <c r="C45" s="162" t="s">
        <v>96</v>
      </c>
      <c r="D45" s="163"/>
      <c r="E45" s="3">
        <v>100000</v>
      </c>
      <c r="F45" s="3">
        <v>400000</v>
      </c>
      <c r="G45" s="3">
        <f t="shared" si="10"/>
        <v>300000</v>
      </c>
      <c r="H45" s="4" t="s">
        <v>116</v>
      </c>
      <c r="I45" s="11"/>
    </row>
    <row r="46" spans="1:9" ht="20.100000000000001" customHeight="1" x14ac:dyDescent="0.3">
      <c r="A46" s="179"/>
      <c r="B46" s="152"/>
      <c r="C46" s="203" t="s">
        <v>110</v>
      </c>
      <c r="D46" s="204"/>
      <c r="E46" s="71">
        <f>SUM(E44:E45)</f>
        <v>8600000</v>
      </c>
      <c r="F46" s="71">
        <f>SUM(F44:F45)</f>
        <v>8600000</v>
      </c>
      <c r="G46" s="71">
        <f>SUM(G44:G45)</f>
        <v>0</v>
      </c>
      <c r="H46" s="71"/>
      <c r="I46" s="11"/>
    </row>
    <row r="47" spans="1:9" ht="20.100000000000001" customHeight="1" x14ac:dyDescent="0.3">
      <c r="A47" s="179"/>
      <c r="B47" s="99" t="s">
        <v>18</v>
      </c>
      <c r="C47" s="205" t="s">
        <v>94</v>
      </c>
      <c r="D47" s="206"/>
      <c r="E47" s="3">
        <v>12000000</v>
      </c>
      <c r="F47" s="3">
        <v>11420000</v>
      </c>
      <c r="G47" s="7">
        <f>F47-E47</f>
        <v>-580000</v>
      </c>
      <c r="H47" s="4" t="s">
        <v>117</v>
      </c>
      <c r="I47" s="11"/>
    </row>
    <row r="48" spans="1:9" ht="20.100000000000001" customHeight="1" x14ac:dyDescent="0.3">
      <c r="A48" s="179"/>
      <c r="B48" s="100" t="s">
        <v>68</v>
      </c>
      <c r="C48" s="205" t="s">
        <v>104</v>
      </c>
      <c r="D48" s="206"/>
      <c r="E48" s="7">
        <v>41600000</v>
      </c>
      <c r="F48" s="7">
        <v>41600000</v>
      </c>
      <c r="G48" s="7">
        <f t="shared" ref="G48:G53" si="11">F48-E48</f>
        <v>0</v>
      </c>
      <c r="H48" s="4"/>
      <c r="I48" s="11"/>
    </row>
    <row r="49" spans="1:9" ht="20.100000000000001" customHeight="1" x14ac:dyDescent="0.3">
      <c r="A49" s="179"/>
      <c r="B49" s="165" t="s">
        <v>30</v>
      </c>
      <c r="C49" s="165"/>
      <c r="D49" s="165"/>
      <c r="E49" s="69">
        <f>E46+E47+E48</f>
        <v>62200000</v>
      </c>
      <c r="F49" s="69">
        <f t="shared" ref="F49:G49" si="12">F46+F47+F48</f>
        <v>61620000</v>
      </c>
      <c r="G49" s="69">
        <f t="shared" si="12"/>
        <v>-580000</v>
      </c>
      <c r="H49" s="73"/>
      <c r="I49" s="11"/>
    </row>
    <row r="50" spans="1:9" ht="20.100000000000001" customHeight="1" x14ac:dyDescent="0.3">
      <c r="A50" s="179"/>
      <c r="B50" s="99" t="s">
        <v>26</v>
      </c>
      <c r="C50" s="205" t="s">
        <v>104</v>
      </c>
      <c r="D50" s="206"/>
      <c r="E50" s="3">
        <v>11520000</v>
      </c>
      <c r="F50" s="3">
        <v>11520000</v>
      </c>
      <c r="G50" s="3">
        <f t="shared" si="11"/>
        <v>0</v>
      </c>
      <c r="H50" s="31"/>
      <c r="I50" s="12"/>
    </row>
    <row r="51" spans="1:9" ht="20.100000000000001" customHeight="1" x14ac:dyDescent="0.3">
      <c r="A51" s="179"/>
      <c r="B51" s="99" t="s">
        <v>12</v>
      </c>
      <c r="C51" s="205" t="s">
        <v>104</v>
      </c>
      <c r="D51" s="206"/>
      <c r="E51" s="3">
        <v>14040000</v>
      </c>
      <c r="F51" s="3">
        <v>14040000</v>
      </c>
      <c r="G51" s="3">
        <f t="shared" si="11"/>
        <v>0</v>
      </c>
      <c r="H51" s="31"/>
      <c r="I51" s="11"/>
    </row>
    <row r="52" spans="1:9" ht="20.100000000000001" customHeight="1" x14ac:dyDescent="0.3">
      <c r="A52" s="179"/>
      <c r="B52" s="99" t="s">
        <v>8</v>
      </c>
      <c r="C52" s="205" t="s">
        <v>104</v>
      </c>
      <c r="D52" s="206"/>
      <c r="E52" s="3">
        <v>7560000</v>
      </c>
      <c r="F52" s="3">
        <v>7560000</v>
      </c>
      <c r="G52" s="3">
        <v>0</v>
      </c>
      <c r="H52" s="31"/>
      <c r="I52" s="11"/>
    </row>
    <row r="53" spans="1:9" ht="20.100000000000001" customHeight="1" x14ac:dyDescent="0.3">
      <c r="A53" s="179"/>
      <c r="B53" s="99" t="s">
        <v>17</v>
      </c>
      <c r="C53" s="205" t="s">
        <v>104</v>
      </c>
      <c r="D53" s="206"/>
      <c r="E53" s="3">
        <v>650000</v>
      </c>
      <c r="F53" s="3">
        <v>650000</v>
      </c>
      <c r="G53" s="3">
        <f t="shared" si="11"/>
        <v>0</v>
      </c>
      <c r="H53" s="31"/>
      <c r="I53" s="11"/>
    </row>
    <row r="54" spans="1:9" ht="20.100000000000001" customHeight="1" x14ac:dyDescent="0.3">
      <c r="A54" s="179"/>
      <c r="B54" s="165" t="s">
        <v>124</v>
      </c>
      <c r="C54" s="165"/>
      <c r="D54" s="165"/>
      <c r="E54" s="69">
        <f>E50+E51+E52+E53</f>
        <v>33770000</v>
      </c>
      <c r="F54" s="69">
        <f>F50+F51+F52+F53</f>
        <v>33770000</v>
      </c>
      <c r="G54" s="69">
        <f t="shared" ref="G54" si="13">G50+G51+G52+G53</f>
        <v>0</v>
      </c>
      <c r="H54" s="73"/>
      <c r="I54" s="11"/>
    </row>
    <row r="55" spans="1:9" ht="20.100000000000001" customHeight="1" x14ac:dyDescent="0.3">
      <c r="A55" s="179"/>
      <c r="B55" s="109" t="s">
        <v>56</v>
      </c>
      <c r="C55" s="201" t="s">
        <v>94</v>
      </c>
      <c r="D55" s="202"/>
      <c r="E55" s="7">
        <v>30000000</v>
      </c>
      <c r="F55" s="7">
        <v>30000000</v>
      </c>
      <c r="G55" s="7">
        <f>F55-E55</f>
        <v>0</v>
      </c>
      <c r="H55" s="8"/>
      <c r="I55" s="11"/>
    </row>
    <row r="56" spans="1:9" ht="20.100000000000001" customHeight="1" x14ac:dyDescent="0.3">
      <c r="A56" s="181"/>
      <c r="B56" s="165" t="s">
        <v>125</v>
      </c>
      <c r="C56" s="165"/>
      <c r="D56" s="165"/>
      <c r="E56" s="69">
        <f>SUM(E55:E55)</f>
        <v>30000000</v>
      </c>
      <c r="F56" s="69">
        <f>SUM(F55:F55)</f>
        <v>30000000</v>
      </c>
      <c r="G56" s="69">
        <f>SUM(G55:G55)</f>
        <v>0</v>
      </c>
      <c r="H56" s="73"/>
      <c r="I56" s="11"/>
    </row>
    <row r="57" spans="1:9" ht="20.100000000000001" customHeight="1" x14ac:dyDescent="0.3">
      <c r="A57" s="213" t="s">
        <v>29</v>
      </c>
      <c r="B57" s="214"/>
      <c r="C57" s="215"/>
      <c r="D57" s="216"/>
      <c r="E57" s="66">
        <f>E49+E43+E54+E56</f>
        <v>1408850000</v>
      </c>
      <c r="F57" s="66">
        <f>F49+F43+F54+F56</f>
        <v>1408270000</v>
      </c>
      <c r="G57" s="66">
        <f t="shared" ref="G57" si="14">G49+G43+G54+G56</f>
        <v>-580000</v>
      </c>
      <c r="H57" s="67"/>
      <c r="I57" s="11"/>
    </row>
    <row r="58" spans="1:9" ht="23.25" customHeight="1" x14ac:dyDescent="0.3">
      <c r="A58" s="217" t="s">
        <v>38</v>
      </c>
      <c r="B58" s="99" t="s">
        <v>15</v>
      </c>
      <c r="C58" s="219" t="s">
        <v>104</v>
      </c>
      <c r="D58" s="220"/>
      <c r="E58" s="28">
        <v>1000000</v>
      </c>
      <c r="F58" s="28">
        <v>1000000</v>
      </c>
      <c r="G58" s="28">
        <f>F58-E58</f>
        <v>0</v>
      </c>
      <c r="H58" s="27"/>
      <c r="I58" s="11"/>
    </row>
    <row r="59" spans="1:9" ht="21.95" customHeight="1" x14ac:dyDescent="0.3">
      <c r="A59" s="218"/>
      <c r="B59" s="212" t="s">
        <v>72</v>
      </c>
      <c r="C59" s="212"/>
      <c r="D59" s="212"/>
      <c r="E59" s="69">
        <f>SUM(E58:E58)</f>
        <v>1000000</v>
      </c>
      <c r="F59" s="69">
        <f>SUM(F58:F58)</f>
        <v>1000000</v>
      </c>
      <c r="G59" s="69">
        <f>SUM(G58:G58)</f>
        <v>0</v>
      </c>
      <c r="H59" s="73"/>
    </row>
    <row r="60" spans="1:9" ht="21.95" customHeight="1" x14ac:dyDescent="0.3">
      <c r="A60" s="221" t="s">
        <v>69</v>
      </c>
      <c r="B60" s="223" t="s">
        <v>112</v>
      </c>
      <c r="C60" s="63" t="s">
        <v>96</v>
      </c>
      <c r="D60" s="63" t="s">
        <v>109</v>
      </c>
      <c r="E60" s="1">
        <v>1500000</v>
      </c>
      <c r="F60" s="1">
        <v>1500000</v>
      </c>
      <c r="G60" s="1">
        <f>F60-E60</f>
        <v>0</v>
      </c>
      <c r="H60" s="2"/>
    </row>
    <row r="61" spans="1:9" ht="21.95" customHeight="1" x14ac:dyDescent="0.3">
      <c r="A61" s="222"/>
      <c r="B61" s="224"/>
      <c r="C61" s="63" t="s">
        <v>106</v>
      </c>
      <c r="D61" s="62" t="s">
        <v>50</v>
      </c>
      <c r="E61" s="7">
        <v>1500000</v>
      </c>
      <c r="F61" s="7">
        <v>1500000</v>
      </c>
      <c r="G61" s="7">
        <f>F61-E61</f>
        <v>0</v>
      </c>
      <c r="H61" s="8"/>
    </row>
    <row r="62" spans="1:9" ht="21.95" customHeight="1" x14ac:dyDescent="0.3">
      <c r="A62" s="222"/>
      <c r="B62" s="225"/>
      <c r="C62" s="62" t="s">
        <v>94</v>
      </c>
      <c r="D62" s="62" t="s">
        <v>49</v>
      </c>
      <c r="E62" s="7">
        <v>3000000</v>
      </c>
      <c r="F62" s="7">
        <v>3000000</v>
      </c>
      <c r="G62" s="7">
        <f>F62-E62</f>
        <v>0</v>
      </c>
      <c r="H62" s="8"/>
    </row>
    <row r="63" spans="1:9" ht="21.95" customHeight="1" x14ac:dyDescent="0.3">
      <c r="A63" s="208"/>
      <c r="B63" s="165" t="s">
        <v>76</v>
      </c>
      <c r="C63" s="165"/>
      <c r="D63" s="165"/>
      <c r="E63" s="69">
        <f>SUM(E60:E62)</f>
        <v>6000000</v>
      </c>
      <c r="F63" s="69">
        <f>SUM(F60:F62)</f>
        <v>6000000</v>
      </c>
      <c r="G63" s="69">
        <f>G60+G61+G62</f>
        <v>0</v>
      </c>
      <c r="H63" s="73"/>
    </row>
    <row r="64" spans="1:9" ht="21.95" customHeight="1" x14ac:dyDescent="0.3">
      <c r="A64" s="207" t="s">
        <v>102</v>
      </c>
      <c r="B64" s="103" t="s">
        <v>102</v>
      </c>
      <c r="C64" s="209" t="s">
        <v>0</v>
      </c>
      <c r="D64" s="210"/>
      <c r="E64" s="7">
        <v>150000</v>
      </c>
      <c r="F64" s="7">
        <v>130000</v>
      </c>
      <c r="G64" s="7">
        <f>F64-E64</f>
        <v>-20000</v>
      </c>
      <c r="H64" s="8" t="s">
        <v>118</v>
      </c>
    </row>
    <row r="65" spans="1:8" ht="21.95" customHeight="1" x14ac:dyDescent="0.3">
      <c r="A65" s="208"/>
      <c r="B65" s="165" t="s">
        <v>74</v>
      </c>
      <c r="C65" s="165"/>
      <c r="D65" s="165"/>
      <c r="E65" s="69">
        <f>E64</f>
        <v>150000</v>
      </c>
      <c r="F65" s="69">
        <f>F64</f>
        <v>130000</v>
      </c>
      <c r="G65" s="69">
        <f>G64</f>
        <v>-20000</v>
      </c>
      <c r="H65" s="73"/>
    </row>
    <row r="66" spans="1:8" ht="21.95" customHeight="1" x14ac:dyDescent="0.3">
      <c r="A66" s="211" t="s">
        <v>35</v>
      </c>
      <c r="B66" s="212"/>
      <c r="C66" s="212"/>
      <c r="D66" s="212"/>
      <c r="E66" s="66">
        <f>E57+E59+E63+E65</f>
        <v>1416000000</v>
      </c>
      <c r="F66" s="66">
        <f t="shared" ref="F66:G66" si="15">F57+F59+F63+F65</f>
        <v>1415400000</v>
      </c>
      <c r="G66" s="66">
        <f t="shared" si="15"/>
        <v>-600000</v>
      </c>
      <c r="H66" s="74"/>
    </row>
    <row r="68" spans="1:8" x14ac:dyDescent="0.3">
      <c r="F68" s="76"/>
    </row>
    <row r="69" spans="1:8" x14ac:dyDescent="0.3">
      <c r="F69" s="76"/>
    </row>
    <row r="70" spans="1:8" x14ac:dyDescent="0.3">
      <c r="F70" s="76"/>
    </row>
  </sheetData>
  <mergeCells count="53">
    <mergeCell ref="A64:A65"/>
    <mergeCell ref="C64:D64"/>
    <mergeCell ref="B65:D65"/>
    <mergeCell ref="A66:D66"/>
    <mergeCell ref="A57:D57"/>
    <mergeCell ref="A58:A59"/>
    <mergeCell ref="C58:D58"/>
    <mergeCell ref="B59:D59"/>
    <mergeCell ref="A60:A63"/>
    <mergeCell ref="B60:B62"/>
    <mergeCell ref="B63:D63"/>
    <mergeCell ref="C52:D52"/>
    <mergeCell ref="C53:D53"/>
    <mergeCell ref="B54:D54"/>
    <mergeCell ref="C55:D55"/>
    <mergeCell ref="B56:D56"/>
    <mergeCell ref="C47:D47"/>
    <mergeCell ref="C48:D48"/>
    <mergeCell ref="B49:D49"/>
    <mergeCell ref="C50:D50"/>
    <mergeCell ref="C51:D51"/>
    <mergeCell ref="C38:C41"/>
    <mergeCell ref="C42:D42"/>
    <mergeCell ref="B43:D43"/>
    <mergeCell ref="B44:B46"/>
    <mergeCell ref="C44:D44"/>
    <mergeCell ref="C45:D45"/>
    <mergeCell ref="C46:D46"/>
    <mergeCell ref="A7:A56"/>
    <mergeCell ref="B7:B31"/>
    <mergeCell ref="C7:C11"/>
    <mergeCell ref="C12:C14"/>
    <mergeCell ref="C15:C21"/>
    <mergeCell ref="C22:C25"/>
    <mergeCell ref="C26:C30"/>
    <mergeCell ref="C31:D31"/>
    <mergeCell ref="B32:B35"/>
    <mergeCell ref="C32:D32"/>
    <mergeCell ref="C33:D33"/>
    <mergeCell ref="C34:D34"/>
    <mergeCell ref="C35:D35"/>
    <mergeCell ref="B36:B42"/>
    <mergeCell ref="C36:D36"/>
    <mergeCell ref="C37:D37"/>
    <mergeCell ref="A1:XFD1"/>
    <mergeCell ref="A2:H2"/>
    <mergeCell ref="A3:H3"/>
    <mergeCell ref="A4:C4"/>
    <mergeCell ref="A5:D5"/>
    <mergeCell ref="E5:F5"/>
    <mergeCell ref="G5:G6"/>
    <mergeCell ref="H5:H6"/>
    <mergeCell ref="A6:B6"/>
  </mergeCells>
  <phoneticPr fontId="13" type="noConversion"/>
  <printOptions horizontalCentered="1"/>
  <pageMargins left="0.19666667282581329" right="0.19666667282581329" top="0.51166665554046631" bottom="0.19666667282581329" header="0.31486111879348755" footer="0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총괄표</vt:lpstr>
      <vt:lpstr>수입부(2026년1차추경예산)</vt:lpstr>
      <vt:lpstr>지출부(2026년1차추경예산)</vt:lpstr>
      <vt:lpstr>'수입부(2026년1차추경예산)'!Print_Area</vt:lpstr>
      <vt:lpstr>'지출부(2026년1차추경예산)'!Print_Area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YWCA</dc:creator>
  <cp:lastModifiedBy>Administrator</cp:lastModifiedBy>
  <cp:revision>13</cp:revision>
  <cp:lastPrinted>2026-03-16T05:46:48Z</cp:lastPrinted>
  <dcterms:created xsi:type="dcterms:W3CDTF">2020-01-07T03:26:43Z</dcterms:created>
  <dcterms:modified xsi:type="dcterms:W3CDTF">2026-08-03T08:16:17Z</dcterms:modified>
  <cp:version>1300.0100.01</cp:version>
</cp:coreProperties>
</file>